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4751\Desktop\2019郡内東\2019U11リーグ\"/>
    </mc:Choice>
  </mc:AlternateContent>
  <bookViews>
    <workbookView xWindow="0" yWindow="0" windowWidth="28800" windowHeight="12840" activeTab="6"/>
  </bookViews>
  <sheets>
    <sheet name="大会要項" sheetId="1" r:id="rId1"/>
    <sheet name="成績表" sheetId="2" r:id="rId2"/>
    <sheet name="組合せ" sheetId="9" r:id="rId3"/>
    <sheet name="試合結果報告　11.09" sheetId="3" r:id="rId4"/>
    <sheet name="試合結果報告　11.16" sheetId="6" r:id="rId5"/>
    <sheet name="試合結果報告　11.30" sheetId="7" r:id="rId6"/>
    <sheet name="試合結果報告　12.14" sheetId="8" r:id="rId7"/>
    <sheet name="審判報告書" sheetId="4" r:id="rId8"/>
    <sheet name="Sheet5" sheetId="5" r:id="rId9"/>
  </sheets>
  <definedNames>
    <definedName name="_xlnm.Print_Area" localSheetId="1">成績表!$A$1:$Y$13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2" l="1"/>
  <c r="F3" i="2"/>
  <c r="O2" i="9" l="1"/>
  <c r="L2" i="9"/>
  <c r="I2" i="9"/>
  <c r="F2" i="9"/>
  <c r="C2" i="9"/>
  <c r="C2" i="2" l="1"/>
  <c r="F2" i="2"/>
  <c r="I2" i="2"/>
  <c r="L2" i="2"/>
  <c r="O2" i="2"/>
  <c r="E6" i="2"/>
  <c r="I3" i="2"/>
  <c r="L3" i="2"/>
  <c r="C10" i="2" s="1"/>
  <c r="O3" i="2"/>
  <c r="R3" i="2"/>
  <c r="U3" i="2" s="1"/>
  <c r="S3" i="2"/>
  <c r="T3" i="2"/>
  <c r="I5" i="2"/>
  <c r="F8" i="2" s="1"/>
  <c r="L5" i="2"/>
  <c r="F10" i="2" s="1"/>
  <c r="O5" i="2"/>
  <c r="H12" i="2" s="1"/>
  <c r="C6" i="2"/>
  <c r="K10" i="2"/>
  <c r="O7" i="2"/>
  <c r="C8" i="2"/>
  <c r="C7" i="2" s="1"/>
  <c r="E8" i="2"/>
  <c r="O9" i="2"/>
  <c r="L12" i="2" s="1"/>
  <c r="I10" i="2"/>
  <c r="I9" i="2" s="1"/>
  <c r="V11" i="2"/>
  <c r="C12" i="2"/>
  <c r="C11" i="2" s="1"/>
  <c r="E12" i="2"/>
  <c r="I12" i="2"/>
  <c r="I11" i="2" s="1"/>
  <c r="K12" i="2"/>
  <c r="H8" i="2" l="1"/>
  <c r="F7" i="2" s="1"/>
  <c r="E10" i="2"/>
  <c r="C9" i="2" s="1"/>
  <c r="W7" i="2"/>
  <c r="V7" i="2"/>
  <c r="N12" i="2"/>
  <c r="V9" i="2" s="1"/>
  <c r="H10" i="2"/>
  <c r="F9" i="2" s="1"/>
  <c r="F12" i="2"/>
  <c r="F11" i="2" s="1"/>
  <c r="W11" i="2"/>
  <c r="X11" i="2" s="1"/>
  <c r="C5" i="2"/>
  <c r="T5" i="2" s="1"/>
  <c r="X7" i="2" l="1"/>
  <c r="V5" i="2"/>
  <c r="S7" i="2"/>
  <c r="R7" i="2"/>
  <c r="U7" i="2" s="1"/>
  <c r="Z7" i="2" s="1"/>
  <c r="T7" i="2"/>
  <c r="V3" i="2"/>
  <c r="L11" i="2"/>
  <c r="S9" i="2"/>
  <c r="W5" i="2"/>
  <c r="X5" i="2" s="1"/>
  <c r="R9" i="2"/>
  <c r="T9" i="2"/>
  <c r="S5" i="2"/>
  <c r="R5" i="2"/>
  <c r="W3" i="2"/>
  <c r="X3" i="2" s="1"/>
  <c r="Z3" i="2" s="1"/>
  <c r="U9" i="2" l="1"/>
  <c r="W9" i="2"/>
  <c r="X9" i="2" s="1"/>
  <c r="Z9" i="2" s="1"/>
  <c r="R11" i="2"/>
  <c r="T11" i="2"/>
  <c r="S11" i="2"/>
  <c r="U5" i="2"/>
  <c r="Z5" i="2" s="1"/>
  <c r="U11" i="2" l="1"/>
  <c r="Z11" i="2" s="1"/>
  <c r="Y11" i="2" s="1"/>
  <c r="Y7" i="2"/>
  <c r="Y9" i="2"/>
  <c r="Y5" i="2" l="1"/>
  <c r="Y3" i="2"/>
</calcChain>
</file>

<file path=xl/sharedStrings.xml><?xml version="1.0" encoding="utf-8"?>
<sst xmlns="http://schemas.openxmlformats.org/spreadsheetml/2006/main" count="410" uniqueCount="187">
  <si>
    <t>郡内東Ｕ-11リーグ大会要項</t>
  </si>
  <si>
    <t>■ 目 的</t>
  </si>
  <si>
    <t>■ 日程・会場</t>
  </si>
  <si>
    <t>■参加資格</t>
  </si>
  <si>
    <t>■大会形式</t>
  </si>
  <si>
    <t>■競技規則</t>
  </si>
  <si>
    <t>■大会規定</t>
  </si>
  <si>
    <t>■ 主催・主管</t>
    <phoneticPr fontId="1"/>
  </si>
  <si>
    <t>　郡内東サッカー連絡協議会</t>
    <phoneticPr fontId="1"/>
  </si>
  <si>
    <t>　1．「参加チーム」は、郡内東サッカー連絡協議会に加盟していること。</t>
    <phoneticPr fontId="1"/>
  </si>
  <si>
    <t>　2．「選手」は、スポーツ障害保険に加入済であること。</t>
    <phoneticPr fontId="1"/>
  </si>
  <si>
    <t>　1．リーグ戦方式にて優勝を決定する。</t>
    <phoneticPr fontId="1"/>
  </si>
  <si>
    <t>　1．公益財団法人日本サッカー協会「8人制サッカー競技規則」による。</t>
    <phoneticPr fontId="1"/>
  </si>
  <si>
    <t>　2．2019-20新ルールを適用する。以下、「本大会規定」を設ける。</t>
    <phoneticPr fontId="1"/>
  </si>
  <si>
    <t>　1． 競技のフィールド サイズは以下のとおりとする。</t>
    <phoneticPr fontId="1"/>
  </si>
  <si>
    <t>　　フィールドの大きさ： 長さ（タッチライン）68m × 幅（ゴールライン）50m（推奨）</t>
    <phoneticPr fontId="1"/>
  </si>
  <si>
    <t>　　ペナルティーエリア： 12m ペナルティーマーク： 8m ペナルティーアークの半径： 7m</t>
    <phoneticPr fontId="1"/>
  </si>
  <si>
    <t>　　ゴールエリア： 4m センターサークルの半径： 7m</t>
    <phoneticPr fontId="1"/>
  </si>
  <si>
    <t>　2．使用するボールは検定皮革4号球を使用する。</t>
    <phoneticPr fontId="1"/>
  </si>
  <si>
    <t>　3．競技者の数</t>
    <phoneticPr fontId="1"/>
  </si>
  <si>
    <t>　　a．競技者の数：8名（8名に満たない場合は試合を行わず、得点を0対5として敗戦したものとみなす。試合中に怪我等による人数不足により8名に満たなくなった場合には、そのまま続行する。）</t>
    <phoneticPr fontId="1"/>
  </si>
  <si>
    <t>　　b．交代を行うことができる回数：制限なし（交代して退いた競技者は交代要員となり、再び出場することができる。）</t>
    <phoneticPr fontId="1"/>
  </si>
  <si>
    <t>　４．ベンチ入りするチーム役員の数</t>
    <phoneticPr fontId="1"/>
  </si>
  <si>
    <t>　　a．2 名以上3 名以下とし、ベンチ入りするチーム役員の内1 名以上がJFA D 級コーチライセンス以上を有している必要があります。【原則として】</t>
    <phoneticPr fontId="1"/>
  </si>
  <si>
    <t>　　b．ベンチサイドは、組み合わせ表番号の小さいチームがピッチに向かって左側とする。</t>
    <phoneticPr fontId="1"/>
  </si>
  <si>
    <t>　５．審判員</t>
    <phoneticPr fontId="1"/>
  </si>
  <si>
    <t>　　a．１人の主審と第４の審判員で行う。</t>
    <phoneticPr fontId="1"/>
  </si>
  <si>
    <t>　　b．参加チームは必ず１名以上の審判員を帯同すること。</t>
    <phoneticPr fontId="1"/>
  </si>
  <si>
    <t>　６．テクニカルエリア及び交代ゾーン設置する。</t>
    <phoneticPr fontId="1"/>
  </si>
  <si>
    <t>　７．競技者の用具・ユニフォーム</t>
    <phoneticPr fontId="1"/>
  </si>
  <si>
    <t>　　a．競技者の用具については「サッカー競技規則」に従う。</t>
    <phoneticPr fontId="1"/>
  </si>
  <si>
    <t>　　b．「ユニフォーム規程」に基づいたユニフォームを使用しなければならない。(原則として)</t>
    <phoneticPr fontId="1"/>
  </si>
  <si>
    <t>　８．試合時間</t>
    <phoneticPr fontId="1"/>
  </si>
  <si>
    <t>　　a．試合時間は40 分（前後半各20 分）とする。ハーフタイムは選手の休息5 分を確保する。</t>
    <phoneticPr fontId="1"/>
  </si>
  <si>
    <t>　９．交代の手続き</t>
    <phoneticPr fontId="1"/>
  </si>
  <si>
    <t>　　a．交代は「自由な交代」とし、第4 審判の確認を得て、ボールがインプレー中、アウトオブプレー中にかかわらず行うことができる。（主審の承認を得る必要はありません）</t>
    <phoneticPr fontId="1"/>
  </si>
  <si>
    <t>　　b．ゴールキーパーの交代は、事前に主審に通知した上で、試合の停止中に入れ替わることができる。</t>
    <phoneticPr fontId="1"/>
  </si>
  <si>
    <t>　10．懲罰</t>
    <phoneticPr fontId="1"/>
  </si>
  <si>
    <t>　　a．退場を命じられた選手は、次の1 試合に出場できない。退場を命じられた競技者のチームは交代要員の中から競技者を補充することができる。</t>
    <phoneticPr fontId="1"/>
  </si>
  <si>
    <t>　　b．警告を2 回受けた選手は、次の1 試合に出場できない。</t>
    <phoneticPr fontId="1"/>
  </si>
  <si>
    <t>　11．安心安全な環境づくり</t>
    <phoneticPr fontId="1"/>
  </si>
  <si>
    <t>　　暴力・暴言・差別を排除した環境づくりの一環としてマッチウェルフェアオフィサーを配置し、オフィサーの気付き通じた説明や講評を行うことがあります。</t>
    <phoneticPr fontId="1"/>
  </si>
  <si>
    <t>　13．その他</t>
    <phoneticPr fontId="1"/>
  </si>
  <si>
    <t>　　a．雨天実施とする。実施が困難と予想される場合は、対応について役員による協議を行う。</t>
    <phoneticPr fontId="1"/>
  </si>
  <si>
    <t>　　b．会場責任者は試合結果に誤りのないことを確認し試合終了後直ちに広報部へ連絡する</t>
    <phoneticPr fontId="1"/>
  </si>
  <si>
    <t>　　C．警告・退場等がある場合の審判報告書の送付、重要事項等も広報部宛送付願います。</t>
    <phoneticPr fontId="1"/>
  </si>
  <si>
    <t>　連絡先：奥脇（広報部長）FAX 43-0425 又はLINE</t>
    <phoneticPr fontId="1"/>
  </si>
  <si>
    <t>　◆参加チーム</t>
    <phoneticPr fontId="1"/>
  </si>
  <si>
    <t>　　１ UFC DREAM 　２ リヴィエールFC　 ３ エス・ヴィエントSSS　４ FC ヴァリエ都留 　５ 都留VMC SSS</t>
    <phoneticPr fontId="1"/>
  </si>
  <si>
    <t>　◆勝ち点は、勝ち３点、引分け１点、負け０点とする。勝ち点が同点の場合は、対戦相手との勝→得失点→得点で決定する。</t>
    <phoneticPr fontId="1"/>
  </si>
  <si>
    <t>チーム名</t>
    <rPh sb="3" eb="4">
      <t>メイ</t>
    </rPh>
    <phoneticPr fontId="7"/>
  </si>
  <si>
    <t>勝</t>
    <rPh sb="0" eb="1">
      <t>カ</t>
    </rPh>
    <phoneticPr fontId="7"/>
  </si>
  <si>
    <t>分</t>
    <rPh sb="0" eb="1">
      <t>ワ</t>
    </rPh>
    <phoneticPr fontId="7"/>
  </si>
  <si>
    <t>負</t>
    <rPh sb="0" eb="1">
      <t>マ</t>
    </rPh>
    <phoneticPr fontId="7"/>
  </si>
  <si>
    <t>勝点</t>
    <rPh sb="0" eb="1">
      <t>カ</t>
    </rPh>
    <rPh sb="1" eb="2">
      <t>テン</t>
    </rPh>
    <phoneticPr fontId="7"/>
  </si>
  <si>
    <t>得点</t>
    <rPh sb="0" eb="2">
      <t>トクテン</t>
    </rPh>
    <phoneticPr fontId="7"/>
  </si>
  <si>
    <t>失点</t>
    <rPh sb="0" eb="2">
      <t>シッテン</t>
    </rPh>
    <phoneticPr fontId="7"/>
  </si>
  <si>
    <t>得失</t>
    <rPh sb="0" eb="2">
      <t>トクシツ</t>
    </rPh>
    <phoneticPr fontId="7"/>
  </si>
  <si>
    <t>順位</t>
    <rPh sb="0" eb="2">
      <t>ジュンイ</t>
    </rPh>
    <phoneticPr fontId="7"/>
  </si>
  <si>
    <t>-</t>
    <phoneticPr fontId="7"/>
  </si>
  <si>
    <t>会場名</t>
    <rPh sb="0" eb="2">
      <t>カイジョウ</t>
    </rPh>
    <rPh sb="2" eb="3">
      <t>メイ</t>
    </rPh>
    <phoneticPr fontId="7"/>
  </si>
  <si>
    <t>試合結果管理
　・報告担当者</t>
    <rPh sb="0" eb="2">
      <t>シアイ</t>
    </rPh>
    <rPh sb="2" eb="4">
      <t>ケッカ</t>
    </rPh>
    <rPh sb="4" eb="6">
      <t>カンリ</t>
    </rPh>
    <rPh sb="9" eb="11">
      <t>ホウコク</t>
    </rPh>
    <rPh sb="11" eb="13">
      <t>タントウ</t>
    </rPh>
    <rPh sb="13" eb="14">
      <t>シャ</t>
    </rPh>
    <phoneticPr fontId="7"/>
  </si>
  <si>
    <t>連絡先</t>
    <rPh sb="0" eb="3">
      <t>レンラクサキ</t>
    </rPh>
    <phoneticPr fontId="7"/>
  </si>
  <si>
    <t>試合NO</t>
    <rPh sb="0" eb="2">
      <t>シアイ</t>
    </rPh>
    <phoneticPr fontId="7"/>
  </si>
  <si>
    <t>対戦カード</t>
    <rPh sb="0" eb="2">
      <t>タイセン</t>
    </rPh>
    <phoneticPr fontId="7"/>
  </si>
  <si>
    <t>得点者</t>
    <rPh sb="0" eb="3">
      <t>トクテンシャ</t>
    </rPh>
    <phoneticPr fontId="7"/>
  </si>
  <si>
    <t>審判</t>
    <rPh sb="0" eb="2">
      <t>シンパン</t>
    </rPh>
    <phoneticPr fontId="7"/>
  </si>
  <si>
    <t>VS</t>
    <phoneticPr fontId="7"/>
  </si>
  <si>
    <t>主</t>
    <rPh sb="0" eb="1">
      <t>シュ</t>
    </rPh>
    <phoneticPr fontId="7"/>
  </si>
  <si>
    <t>補</t>
    <rPh sb="0" eb="1">
      <t>タスク</t>
    </rPh>
    <phoneticPr fontId="7"/>
  </si>
  <si>
    <t>②</t>
    <phoneticPr fontId="7"/>
  </si>
  <si>
    <t>VS</t>
    <phoneticPr fontId="7"/>
  </si>
  <si>
    <t>～</t>
    <phoneticPr fontId="7"/>
  </si>
  <si>
    <t>：</t>
    <phoneticPr fontId="7"/>
  </si>
  <si>
    <t>③</t>
    <phoneticPr fontId="7"/>
  </si>
  <si>
    <t>④</t>
    <phoneticPr fontId="7"/>
  </si>
  <si>
    <t>⑤</t>
    <phoneticPr fontId="7"/>
  </si>
  <si>
    <t>⑥</t>
    <phoneticPr fontId="7"/>
  </si>
  <si>
    <t>①</t>
    <phoneticPr fontId="7"/>
  </si>
  <si>
    <t>　郡内東Ｕ１１リーグ試合結果報告書</t>
    <rPh sb="1" eb="3">
      <t>グンナイ</t>
    </rPh>
    <rPh sb="3" eb="4">
      <t>ヒガシ</t>
    </rPh>
    <rPh sb="10" eb="12">
      <t>シアイ</t>
    </rPh>
    <rPh sb="12" eb="14">
      <t>ケッカ</t>
    </rPh>
    <rPh sb="14" eb="17">
      <t>ホウコクショ</t>
    </rPh>
    <phoneticPr fontId="7"/>
  </si>
  <si>
    <t>開催日</t>
    <rPh sb="0" eb="2">
      <t>カイサイ</t>
    </rPh>
    <rPh sb="2" eb="3">
      <t>ビ</t>
    </rPh>
    <phoneticPr fontId="7"/>
  </si>
  <si>
    <t>奥脇広報部長</t>
    <rPh sb="0" eb="2">
      <t>オクワキ</t>
    </rPh>
    <rPh sb="2" eb="4">
      <t>コウホウ</t>
    </rPh>
    <rPh sb="4" eb="5">
      <t>ブ</t>
    </rPh>
    <rPh sb="5" eb="6">
      <t>チョウ</t>
    </rPh>
    <phoneticPr fontId="1"/>
  </si>
  <si>
    <t>初狩憩いの公園サッカー場</t>
    <rPh sb="0" eb="2">
      <t>ハツカリ</t>
    </rPh>
    <rPh sb="2" eb="3">
      <t>イコ</t>
    </rPh>
    <rPh sb="5" eb="7">
      <t>コウエン</t>
    </rPh>
    <rPh sb="11" eb="12">
      <t>ジョウ</t>
    </rPh>
    <phoneticPr fontId="1"/>
  </si>
  <si>
    <t>9：00　～</t>
    <phoneticPr fontId="7"/>
  </si>
  <si>
    <t>10：00　～</t>
    <phoneticPr fontId="7"/>
  </si>
  <si>
    <t>11：00　～</t>
    <phoneticPr fontId="7"/>
  </si>
  <si>
    <t>12：00　～</t>
    <phoneticPr fontId="7"/>
  </si>
  <si>
    <t>13：00　～</t>
    <phoneticPr fontId="7"/>
  </si>
  <si>
    <t>14：00　～</t>
    <phoneticPr fontId="7"/>
  </si>
  <si>
    <t>　1．大会期日：2019/11/9(土)AM.11/16(土).11/30(土) 12/14(土)　予備日：12/21(土)</t>
    <phoneticPr fontId="1"/>
  </si>
  <si>
    <t>①　</t>
    <phoneticPr fontId="7"/>
  </si>
  <si>
    <t>②　</t>
    <phoneticPr fontId="7"/>
  </si>
  <si>
    <t>④　ＦＭ</t>
    <phoneticPr fontId="7"/>
  </si>
  <si>
    <t>⑤　ＦＭ</t>
    <phoneticPr fontId="7"/>
  </si>
  <si>
    <t>⑥　ＦＭ</t>
    <phoneticPr fontId="7"/>
  </si>
  <si>
    <t>相互</t>
    <rPh sb="0" eb="2">
      <t>ソウゴ</t>
    </rPh>
    <phoneticPr fontId="1"/>
  </si>
  <si>
    <t>審判報告書</t>
    <rPh sb="0" eb="2">
      <t>シンパン</t>
    </rPh>
    <rPh sb="2" eb="5">
      <t>ホウコクショ</t>
    </rPh>
    <phoneticPr fontId="7"/>
  </si>
  <si>
    <t>大会名</t>
    <rPh sb="0" eb="2">
      <t>タイカイ</t>
    </rPh>
    <rPh sb="2" eb="3">
      <t>メイ</t>
    </rPh>
    <phoneticPr fontId="7"/>
  </si>
  <si>
    <t>グループリーグ名</t>
    <rPh sb="7" eb="8">
      <t>メイ</t>
    </rPh>
    <phoneticPr fontId="7"/>
  </si>
  <si>
    <t>日　時</t>
    <rPh sb="0" eb="1">
      <t>ヒ</t>
    </rPh>
    <rPh sb="2" eb="3">
      <t>ジ</t>
    </rPh>
    <phoneticPr fontId="7"/>
  </si>
  <si>
    <t>年</t>
    <rPh sb="0" eb="1">
      <t>ネン</t>
    </rPh>
    <phoneticPr fontId="7"/>
  </si>
  <si>
    <t>月</t>
    <rPh sb="0" eb="1">
      <t>ガツ</t>
    </rPh>
    <phoneticPr fontId="7"/>
  </si>
  <si>
    <t>日</t>
    <rPh sb="0" eb="1">
      <t>ニチ</t>
    </rPh>
    <phoneticPr fontId="7"/>
  </si>
  <si>
    <t>時</t>
    <rPh sb="0" eb="1">
      <t>ジ</t>
    </rPh>
    <phoneticPr fontId="7"/>
  </si>
  <si>
    <t>分</t>
    <rPh sb="0" eb="1">
      <t>フン</t>
    </rPh>
    <phoneticPr fontId="7"/>
  </si>
  <si>
    <t>キックオフ</t>
    <phoneticPr fontId="7"/>
  </si>
  <si>
    <t>会　場</t>
    <rPh sb="0" eb="1">
      <t>カイ</t>
    </rPh>
    <rPh sb="2" eb="3">
      <t>バ</t>
    </rPh>
    <phoneticPr fontId="7"/>
  </si>
  <si>
    <t>対戦試合</t>
    <rPh sb="0" eb="2">
      <t>タイセン</t>
    </rPh>
    <rPh sb="2" eb="4">
      <t>シアイ</t>
    </rPh>
    <phoneticPr fontId="7"/>
  </si>
  <si>
    <t>対</t>
    <rPh sb="0" eb="1">
      <t>タイ</t>
    </rPh>
    <phoneticPr fontId="7"/>
  </si>
  <si>
    <t>試合結果</t>
    <rPh sb="0" eb="2">
      <t>シアイ</t>
    </rPh>
    <rPh sb="2" eb="4">
      <t>ケッカ</t>
    </rPh>
    <phoneticPr fontId="7"/>
  </si>
  <si>
    <t>1ｓｔ</t>
    <phoneticPr fontId="7"/>
  </si>
  <si>
    <t>―</t>
    <phoneticPr fontId="7"/>
  </si>
  <si>
    <t>2nd</t>
  </si>
  <si>
    <t>合計</t>
    <rPh sb="0" eb="2">
      <t>ゴウケイ</t>
    </rPh>
    <phoneticPr fontId="7"/>
  </si>
  <si>
    <t>主審氏名</t>
    <rPh sb="0" eb="2">
      <t>シュシン</t>
    </rPh>
    <rPh sb="2" eb="4">
      <t>シメイ</t>
    </rPh>
    <phoneticPr fontId="7"/>
  </si>
  <si>
    <t>所属チーム</t>
    <rPh sb="0" eb="2">
      <t>ショゾク</t>
    </rPh>
    <phoneticPr fontId="7"/>
  </si>
  <si>
    <t>補助審氏名</t>
    <rPh sb="0" eb="2">
      <t>ホジョ</t>
    </rPh>
    <rPh sb="2" eb="3">
      <t>シン</t>
    </rPh>
    <rPh sb="3" eb="5">
      <t>シメイ</t>
    </rPh>
    <phoneticPr fontId="7"/>
  </si>
  <si>
    <t>時間</t>
  </si>
  <si>
    <t>チーム</t>
  </si>
  <si>
    <t>番号</t>
  </si>
  <si>
    <t>氏　名</t>
  </si>
  <si>
    <t xml:space="preserve"> 理由</t>
  </si>
  <si>
    <t>退場</t>
    <rPh sb="0" eb="2">
      <t>タイジョウ</t>
    </rPh>
    <phoneticPr fontId="7"/>
  </si>
  <si>
    <t>その他報告事項</t>
    <rPh sb="2" eb="3">
      <t>タ</t>
    </rPh>
    <rPh sb="3" eb="5">
      <t>ホウコク</t>
    </rPh>
    <rPh sb="5" eb="7">
      <t>ジコウ</t>
    </rPh>
    <phoneticPr fontId="7"/>
  </si>
  <si>
    <t>以上のとおり報告します。</t>
    <rPh sb="0" eb="2">
      <t>イジョウ</t>
    </rPh>
    <rPh sb="6" eb="8">
      <t>ホウコク</t>
    </rPh>
    <phoneticPr fontId="7"/>
  </si>
  <si>
    <t>主審署名</t>
    <rPh sb="0" eb="2">
      <t>シュシン</t>
    </rPh>
    <rPh sb="2" eb="4">
      <t>ショメイ</t>
    </rPh>
    <phoneticPr fontId="7"/>
  </si>
  <si>
    <t>審判報告書（重要事項）</t>
    <rPh sb="0" eb="2">
      <t>シンパン</t>
    </rPh>
    <rPh sb="2" eb="5">
      <t>ホウコクショ</t>
    </rPh>
    <rPh sb="6" eb="8">
      <t>ジュウヨウ</t>
    </rPh>
    <rPh sb="8" eb="10">
      <t>ジコウ</t>
    </rPh>
    <phoneticPr fontId="7"/>
  </si>
  <si>
    <t>退場、その他の重要事項についての詳細</t>
  </si>
  <si>
    <t>―</t>
    <phoneticPr fontId="7"/>
  </si>
  <si>
    <t>警告</t>
    <phoneticPr fontId="7"/>
  </si>
  <si>
    <t>　2．試合会場： 初狩憩いの公園サッカー場　Ａ会場</t>
    <rPh sb="23" eb="25">
      <t>カイジョウ</t>
    </rPh>
    <phoneticPr fontId="1"/>
  </si>
  <si>
    <t>ヴァリエ都留</t>
    <phoneticPr fontId="7"/>
  </si>
  <si>
    <t>2019/11/9  ①</t>
    <phoneticPr fontId="7"/>
  </si>
  <si>
    <t>2019/11/9　②</t>
    <phoneticPr fontId="7"/>
  </si>
  <si>
    <t>-</t>
    <phoneticPr fontId="1"/>
  </si>
  <si>
    <t>不参加チーム　　エスヴィエント(学校行事のため)、ＤＲＥＡＭ(県Ｕ１１リーグのため)</t>
    <rPh sb="0" eb="3">
      <t>フサンカ</t>
    </rPh>
    <rPh sb="16" eb="18">
      <t>ガッコウ</t>
    </rPh>
    <rPh sb="18" eb="20">
      <t>ギョウジ</t>
    </rPh>
    <rPh sb="31" eb="32">
      <t>ケン</t>
    </rPh>
    <phoneticPr fontId="1"/>
  </si>
  <si>
    <t>※　リヴィエール、ＤＲＥＡＭ、エスヴィエント、都留ＶＭＣにて、当日抽選を実施する。</t>
    <rPh sb="23" eb="25">
      <t>ツル</t>
    </rPh>
    <rPh sb="31" eb="33">
      <t>トウジツ</t>
    </rPh>
    <rPh sb="33" eb="35">
      <t>チュウセン</t>
    </rPh>
    <rPh sb="36" eb="38">
      <t>ジッシ</t>
    </rPh>
    <phoneticPr fontId="1"/>
  </si>
  <si>
    <t>ＤＲＥＡＭ</t>
    <phoneticPr fontId="7"/>
  </si>
  <si>
    <t>リヴィエール</t>
    <phoneticPr fontId="7"/>
  </si>
  <si>
    <t>都留ＶＭＣ</t>
    <rPh sb="0" eb="2">
      <t>ツル</t>
    </rPh>
    <phoneticPr fontId="7"/>
  </si>
  <si>
    <t>エス・ヴィエント</t>
    <phoneticPr fontId="7"/>
  </si>
  <si>
    <t>DREAM</t>
    <phoneticPr fontId="1"/>
  </si>
  <si>
    <t>リヴィエール</t>
    <phoneticPr fontId="1"/>
  </si>
  <si>
    <t>エスヴィエント</t>
    <phoneticPr fontId="1"/>
  </si>
  <si>
    <t>ＶＭＣ</t>
    <phoneticPr fontId="1"/>
  </si>
  <si>
    <t>エスヴィ</t>
    <phoneticPr fontId="1"/>
  </si>
  <si>
    <t>リヴィ</t>
    <phoneticPr fontId="1"/>
  </si>
  <si>
    <t>エスヴィエント</t>
    <phoneticPr fontId="1"/>
  </si>
  <si>
    <t>都留ＶＭＣ</t>
    <rPh sb="0" eb="2">
      <t>ツル</t>
    </rPh>
    <phoneticPr fontId="1"/>
  </si>
  <si>
    <t>小笠原一郎</t>
    <rPh sb="0" eb="3">
      <t>オガサワラ</t>
    </rPh>
    <rPh sb="3" eb="5">
      <t>イチロウ</t>
    </rPh>
    <phoneticPr fontId="1"/>
  </si>
  <si>
    <t>2019/11/16　①</t>
    <phoneticPr fontId="1"/>
  </si>
  <si>
    <t>2019/11/16　②</t>
    <phoneticPr fontId="1"/>
  </si>
  <si>
    <t>2019/11/16　③</t>
    <phoneticPr fontId="1"/>
  </si>
  <si>
    <t>2019/11/30　①</t>
    <phoneticPr fontId="1"/>
  </si>
  <si>
    <t>2019/11/30　②</t>
    <phoneticPr fontId="1"/>
  </si>
  <si>
    <t>2019/11/30　③</t>
    <phoneticPr fontId="1"/>
  </si>
  <si>
    <t>11月30日　Ａ</t>
    <rPh sb="2" eb="3">
      <t>ガツ</t>
    </rPh>
    <rPh sb="5" eb="6">
      <t>ニチ</t>
    </rPh>
    <phoneticPr fontId="1"/>
  </si>
  <si>
    <t>11月9日　Ａ</t>
    <rPh sb="2" eb="3">
      <t>ガツ</t>
    </rPh>
    <rPh sb="4" eb="5">
      <t>ニチ</t>
    </rPh>
    <phoneticPr fontId="1"/>
  </si>
  <si>
    <t>11月30日　Ａ</t>
    <rPh sb="2" eb="3">
      <t>ガツ</t>
    </rPh>
    <rPh sb="5" eb="6">
      <t>ニチ</t>
    </rPh>
    <phoneticPr fontId="1"/>
  </si>
  <si>
    <t>11月16日　Ａ</t>
    <rPh sb="2" eb="3">
      <t>ガツ</t>
    </rPh>
    <rPh sb="5" eb="6">
      <t>ニチ</t>
    </rPh>
    <phoneticPr fontId="1"/>
  </si>
  <si>
    <t>2019/12/14　①</t>
    <phoneticPr fontId="1"/>
  </si>
  <si>
    <t>2019/12/14　②</t>
    <phoneticPr fontId="1"/>
  </si>
  <si>
    <t>12月14日　Ａ</t>
    <rPh sb="2" eb="3">
      <t>ガツ</t>
    </rPh>
    <rPh sb="5" eb="6">
      <t>ニチ</t>
    </rPh>
    <phoneticPr fontId="1"/>
  </si>
  <si>
    <t>11月9日　Ａ</t>
    <rPh sb="2" eb="3">
      <t>ガツ</t>
    </rPh>
    <rPh sb="4" eb="5">
      <t>ニチ</t>
    </rPh>
    <phoneticPr fontId="1"/>
  </si>
  <si>
    <t>9：30　～</t>
    <phoneticPr fontId="7"/>
  </si>
  <si>
    <t>ヴァリエ都留</t>
    <rPh sb="4" eb="6">
      <t>ツル</t>
    </rPh>
    <phoneticPr fontId="1"/>
  </si>
  <si>
    <t>10：45　～</t>
    <phoneticPr fontId="7"/>
  </si>
  <si>
    <t>ＤＲＥＡＭ</t>
    <phoneticPr fontId="1"/>
  </si>
  <si>
    <t>リヴィ</t>
    <phoneticPr fontId="7"/>
  </si>
  <si>
    <t>ヴァリエ</t>
    <phoneticPr fontId="7"/>
  </si>
  <si>
    <t>ＶＭＣ</t>
    <phoneticPr fontId="7"/>
  </si>
  <si>
    <t>エスヴィ</t>
    <phoneticPr fontId="1"/>
  </si>
  <si>
    <t>DREAM</t>
    <phoneticPr fontId="7"/>
  </si>
  <si>
    <t>VMC</t>
    <phoneticPr fontId="1"/>
  </si>
  <si>
    <t>相互</t>
    <rPh sb="0" eb="2">
      <t>ソウゴ</t>
    </rPh>
    <phoneticPr fontId="7"/>
  </si>
  <si>
    <t>三澤　純</t>
    <rPh sb="0" eb="2">
      <t>ミサワ</t>
    </rPh>
    <rPh sb="3" eb="4">
      <t>ジュン</t>
    </rPh>
    <phoneticPr fontId="1"/>
  </si>
  <si>
    <t>相互</t>
    <rPh sb="0" eb="2">
      <t>ソウゴ</t>
    </rPh>
    <phoneticPr fontId="1"/>
  </si>
  <si>
    <t>②　ＦＭ</t>
    <phoneticPr fontId="7"/>
  </si>
  <si>
    <t>③</t>
    <phoneticPr fontId="7"/>
  </si>
  <si>
    <t>　　郡内東地区の将来を担う子どもたちのサッカーへの興味・関心を深め、サッカーの技術・理解を向上させると同時に、サッカーを通じて心身を鍛え、リスペクトの精神を養い、クリエイティブでたくましい人間の育成を目指し、その研修の場として本大会を開催する。郡内東地区の将来を担う子どもたちのサッカーへの興味・関心を深め、サッカーの技術・理解を向上させると同時に、サッカーを通じて心身を鍛え、リスペクトの精神を養い、クリエイティブでたくましい人間の育成を目指し、その研修の場として本大会を開催する。</t>
    <phoneticPr fontId="1"/>
  </si>
  <si>
    <t>リヴィエール</t>
    <phoneticPr fontId="1"/>
  </si>
  <si>
    <t>都留ＶＭＣ</t>
    <rPh sb="0" eb="2">
      <t>ツル</t>
    </rPh>
    <phoneticPr fontId="1"/>
  </si>
  <si>
    <t>リヴィ</t>
    <phoneticPr fontId="1"/>
  </si>
  <si>
    <t>DREAM</t>
    <phoneticPr fontId="1"/>
  </si>
  <si>
    <t>ＶＭＣ</t>
    <phoneticPr fontId="1"/>
  </si>
  <si>
    <t>11：00　～</t>
    <phoneticPr fontId="7"/>
  </si>
  <si>
    <t>12：00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</si>
</sst>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20"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9"/>
      <name val="ＭＳ Ｐゴシック"/>
      <family val="3"/>
      <charset val="128"/>
    </font>
    <font>
      <b/>
      <sz val="12"/>
      <name val="ＭＳ Ｐゴシック"/>
      <family val="3"/>
      <charset val="128"/>
    </font>
    <font>
      <sz val="12"/>
      <name val="ＭＳ Ｐゴシック"/>
      <family val="3"/>
      <charset val="128"/>
    </font>
    <font>
      <b/>
      <sz val="12"/>
      <color theme="1"/>
      <name val="游ゴシック"/>
      <family val="3"/>
      <charset val="128"/>
      <scheme val="minor"/>
    </font>
    <font>
      <sz val="10"/>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u/>
      <sz val="11"/>
      <color rgb="FFFF0000"/>
      <name val="游ゴシック"/>
      <family val="3"/>
      <charset val="128"/>
      <scheme val="minor"/>
    </font>
    <font>
      <sz val="18"/>
      <color theme="1"/>
      <name val="游ゴシック"/>
      <family val="3"/>
      <charset val="128"/>
      <scheme val="minor"/>
    </font>
    <font>
      <sz val="10.5"/>
      <color theme="1"/>
      <name val="游ゴシック"/>
      <family val="3"/>
      <charset val="128"/>
      <scheme val="minor"/>
    </font>
    <font>
      <b/>
      <sz val="12"/>
      <color rgb="FFFF0000"/>
      <name val="游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indexed="13"/>
        <bgColor indexed="64"/>
      </patternFill>
    </fill>
    <fill>
      <patternFill patternType="solid">
        <fgColor rgb="FFFF66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0" fontId="6" fillId="0" borderId="0">
      <alignment vertical="center"/>
    </xf>
    <xf numFmtId="0" fontId="6" fillId="0" borderId="0"/>
    <xf numFmtId="0" fontId="6" fillId="0" borderId="0"/>
    <xf numFmtId="0" fontId="14" fillId="0" borderId="0" applyNumberFormat="0" applyFill="0" applyBorder="0" applyAlignment="0" applyProtection="0">
      <alignment vertical="center"/>
    </xf>
  </cellStyleXfs>
  <cellXfs count="187">
    <xf numFmtId="0" fontId="0" fillId="0" borderId="0" xfId="0">
      <alignment vertical="center"/>
    </xf>
    <xf numFmtId="0" fontId="5" fillId="0" borderId="0" xfId="0" applyFont="1">
      <alignment vertical="center"/>
    </xf>
    <xf numFmtId="0" fontId="6" fillId="0" borderId="0" xfId="1" applyFill="1">
      <alignment vertical="center"/>
    </xf>
    <xf numFmtId="0" fontId="8" fillId="0" borderId="2" xfId="1" applyFont="1" applyFill="1" applyBorder="1" applyAlignment="1">
      <alignment horizontal="center" vertical="center" wrapText="1"/>
    </xf>
    <xf numFmtId="0" fontId="6" fillId="5" borderId="0" xfId="1" applyFill="1" applyBorder="1">
      <alignment vertical="center"/>
    </xf>
    <xf numFmtId="0" fontId="8" fillId="6" borderId="26" xfId="1" applyFont="1" applyFill="1" applyBorder="1" applyAlignment="1">
      <alignment horizontal="right" vertical="center" wrapText="1"/>
    </xf>
    <xf numFmtId="0" fontId="6" fillId="6" borderId="27" xfId="1" applyFont="1" applyFill="1" applyBorder="1" applyAlignment="1">
      <alignment horizontal="center" vertical="center" wrapText="1"/>
    </xf>
    <xf numFmtId="0" fontId="6" fillId="6" borderId="28" xfId="1" applyFill="1" applyBorder="1" applyAlignment="1">
      <alignment horizontal="left" vertical="center" wrapText="1"/>
    </xf>
    <xf numFmtId="176" fontId="8" fillId="7" borderId="26" xfId="1" applyNumberFormat="1" applyFont="1" applyFill="1" applyBorder="1" applyAlignment="1" applyProtection="1">
      <alignment horizontal="right" vertical="center" shrinkToFit="1"/>
      <protection locked="0"/>
    </xf>
    <xf numFmtId="0" fontId="6" fillId="7" borderId="27" xfId="1" applyFont="1" applyFill="1" applyBorder="1" applyAlignment="1">
      <alignment horizontal="center" vertical="center" shrinkToFit="1"/>
    </xf>
    <xf numFmtId="176" fontId="8" fillId="7" borderId="28" xfId="1" applyNumberFormat="1" applyFont="1" applyFill="1" applyBorder="1" applyAlignment="1" applyProtection="1">
      <alignment horizontal="left" vertical="center" shrinkToFit="1"/>
      <protection locked="0"/>
    </xf>
    <xf numFmtId="176" fontId="8" fillId="7" borderId="28" xfId="1" applyNumberFormat="1" applyFont="1" applyFill="1" applyBorder="1" applyAlignment="1">
      <alignment horizontal="left" vertical="center" shrinkToFit="1"/>
    </xf>
    <xf numFmtId="176" fontId="8" fillId="0" borderId="26" xfId="1" applyNumberFormat="1" applyFont="1" applyFill="1" applyBorder="1" applyAlignment="1">
      <alignment horizontal="right" vertical="center" shrinkToFit="1"/>
    </xf>
    <xf numFmtId="0" fontId="6" fillId="0" borderId="27" xfId="1" applyFont="1" applyFill="1" applyBorder="1" applyAlignment="1">
      <alignment horizontal="center" vertical="center" shrinkToFit="1"/>
    </xf>
    <xf numFmtId="176" fontId="8" fillId="0" borderId="28" xfId="1" applyNumberFormat="1" applyFont="1" applyFill="1" applyBorder="1" applyAlignment="1">
      <alignment horizontal="left" vertical="center" shrinkToFit="1"/>
    </xf>
    <xf numFmtId="176" fontId="8" fillId="6" borderId="26" xfId="1" applyNumberFormat="1" applyFont="1" applyFill="1" applyBorder="1" applyAlignment="1">
      <alignment horizontal="right" vertical="center" shrinkToFit="1"/>
    </xf>
    <xf numFmtId="0" fontId="6" fillId="6" borderId="27" xfId="1" applyFont="1" applyFill="1" applyBorder="1" applyAlignment="1">
      <alignment horizontal="center" vertical="center" shrinkToFit="1"/>
    </xf>
    <xf numFmtId="176" fontId="8" fillId="6" borderId="28" xfId="1" applyNumberFormat="1" applyFont="1" applyFill="1" applyBorder="1" applyAlignment="1">
      <alignment horizontal="left" vertical="center" shrinkToFit="1"/>
    </xf>
    <xf numFmtId="0" fontId="8" fillId="6" borderId="26" xfId="1" applyFont="1" applyFill="1" applyBorder="1" applyAlignment="1">
      <alignment horizontal="right" vertical="center" shrinkToFit="1"/>
    </xf>
    <xf numFmtId="0" fontId="8" fillId="6" borderId="28" xfId="1" applyFont="1" applyFill="1" applyBorder="1" applyAlignment="1">
      <alignment horizontal="left" vertical="center" shrinkToFit="1"/>
    </xf>
    <xf numFmtId="0" fontId="6" fillId="0" borderId="0" xfId="1" applyFill="1" applyBorder="1">
      <alignment vertical="center"/>
    </xf>
    <xf numFmtId="0" fontId="6" fillId="0" borderId="0" xfId="1" applyFill="1" applyBorder="1" applyAlignment="1">
      <alignment vertical="center"/>
    </xf>
    <xf numFmtId="0" fontId="6" fillId="0" borderId="0" xfId="1" applyFill="1" applyBorder="1" applyAlignment="1">
      <alignment horizontal="center" vertical="center"/>
    </xf>
    <xf numFmtId="0" fontId="10" fillId="2" borderId="3" xfId="2"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0" fillId="0" borderId="0" xfId="0" applyAlignment="1">
      <alignment horizontal="center" vertical="center"/>
    </xf>
    <xf numFmtId="0" fontId="2" fillId="0" borderId="17" xfId="0" applyFont="1"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32" xfId="0" applyBorder="1" applyAlignment="1">
      <alignment horizontal="center" vertical="center"/>
    </xf>
    <xf numFmtId="0" fontId="0" fillId="0" borderId="12" xfId="0" applyFont="1" applyBorder="1" applyAlignment="1">
      <alignment horizontal="left" vertical="center"/>
    </xf>
    <xf numFmtId="0" fontId="0" fillId="0" borderId="15" xfId="0" applyFont="1" applyBorder="1" applyAlignment="1">
      <alignment horizontal="center" vertical="center"/>
    </xf>
    <xf numFmtId="0" fontId="2" fillId="0" borderId="14" xfId="0" applyFont="1" applyBorder="1" applyAlignment="1">
      <alignment horizontal="center" vertical="center"/>
    </xf>
    <xf numFmtId="0" fontId="0" fillId="0" borderId="36" xfId="0" applyFont="1" applyBorder="1" applyAlignment="1">
      <alignment horizontal="center" vertical="center"/>
    </xf>
    <xf numFmtId="0" fontId="2" fillId="0" borderId="0" xfId="0" applyFont="1" applyBorder="1" applyAlignment="1">
      <alignment horizontal="center" vertical="center"/>
    </xf>
    <xf numFmtId="0" fontId="0" fillId="0" borderId="28" xfId="0" applyFont="1" applyBorder="1" applyAlignment="1">
      <alignment horizontal="center" vertical="center"/>
    </xf>
    <xf numFmtId="0" fontId="2" fillId="0" borderId="27" xfId="0" applyFont="1" applyBorder="1" applyAlignment="1">
      <alignment horizontal="center" vertical="center"/>
    </xf>
    <xf numFmtId="0" fontId="0" fillId="0" borderId="25" xfId="0" applyBorder="1" applyAlignment="1">
      <alignment horizontal="center" vertical="center"/>
    </xf>
    <xf numFmtId="0" fontId="0" fillId="0" borderId="28" xfId="0" applyBorder="1">
      <alignment vertical="center"/>
    </xf>
    <xf numFmtId="0" fontId="13" fillId="0" borderId="0" xfId="0" applyFont="1" applyAlignment="1">
      <alignment horizontal="left" vertical="center"/>
    </xf>
    <xf numFmtId="0" fontId="14" fillId="0" borderId="0" xfId="4">
      <alignment vertical="center"/>
    </xf>
    <xf numFmtId="0" fontId="0" fillId="8" borderId="12" xfId="0" applyFont="1" applyFill="1" applyBorder="1" applyAlignment="1">
      <alignment horizontal="left" vertical="center"/>
    </xf>
    <xf numFmtId="0" fontId="2" fillId="8" borderId="14" xfId="0" applyFont="1" applyFill="1" applyBorder="1" applyAlignment="1">
      <alignment horizontal="center" vertical="center"/>
    </xf>
    <xf numFmtId="0" fontId="0" fillId="8" borderId="15" xfId="0" applyFont="1" applyFill="1" applyBorder="1" applyAlignment="1">
      <alignment horizontal="center" vertical="center"/>
    </xf>
    <xf numFmtId="0" fontId="2" fillId="8" borderId="0" xfId="0" applyFont="1" applyFill="1" applyBorder="1" applyAlignment="1">
      <alignment horizontal="center" vertical="center"/>
    </xf>
    <xf numFmtId="0" fontId="0" fillId="8" borderId="36" xfId="0" applyFont="1" applyFill="1" applyBorder="1" applyAlignment="1">
      <alignment horizontal="center" vertical="center"/>
    </xf>
    <xf numFmtId="0" fontId="2" fillId="8" borderId="27"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25" xfId="0" applyFill="1" applyBorder="1" applyAlignment="1">
      <alignment horizontal="center" vertical="center"/>
    </xf>
    <xf numFmtId="0" fontId="0" fillId="8" borderId="28" xfId="0" applyFill="1" applyBorder="1">
      <alignment vertical="center"/>
    </xf>
    <xf numFmtId="0" fontId="0" fillId="8" borderId="12" xfId="0" applyFill="1" applyBorder="1" applyAlignment="1">
      <alignment horizontal="left" vertical="center"/>
    </xf>
    <xf numFmtId="56" fontId="16" fillId="0" borderId="0" xfId="0" applyNumberFormat="1" applyFont="1">
      <alignment vertical="center"/>
    </xf>
    <xf numFmtId="0" fontId="0" fillId="0" borderId="28" xfId="0"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18" fillId="0" borderId="27" xfId="0" applyFont="1" applyBorder="1" applyAlignment="1">
      <alignment vertical="center"/>
    </xf>
    <xf numFmtId="0" fontId="3" fillId="0" borderId="27" xfId="0" applyFont="1" applyBorder="1" applyAlignment="1">
      <alignment vertical="center"/>
    </xf>
    <xf numFmtId="0" fontId="0" fillId="0" borderId="27" xfId="0" applyFont="1" applyBorder="1">
      <alignment vertical="center"/>
    </xf>
    <xf numFmtId="0" fontId="0" fillId="0" borderId="27" xfId="0" applyFont="1" applyBorder="1" applyAlignment="1">
      <alignment horizontal="center" vertical="center"/>
    </xf>
    <xf numFmtId="0" fontId="15" fillId="0" borderId="33" xfId="0" applyFont="1" applyBorder="1" applyAlignment="1">
      <alignment horizontal="center" vertical="center"/>
    </xf>
    <xf numFmtId="0" fontId="18" fillId="0" borderId="17" xfId="0" applyFont="1" applyBorder="1" applyAlignment="1">
      <alignment horizontal="center" vertical="center" wrapText="1"/>
    </xf>
    <xf numFmtId="0" fontId="0" fillId="0" borderId="17" xfId="0" applyFont="1" applyBorder="1">
      <alignment vertical="center"/>
    </xf>
    <xf numFmtId="0" fontId="0" fillId="0" borderId="0" xfId="0" applyFont="1" applyAlignment="1">
      <alignment horizontal="left" vertical="center"/>
    </xf>
    <xf numFmtId="0" fontId="0" fillId="0" borderId="34" xfId="0" applyFont="1" applyBorder="1">
      <alignment vertical="center"/>
    </xf>
    <xf numFmtId="0" fontId="0" fillId="0" borderId="33" xfId="0" applyFont="1" applyBorder="1">
      <alignment vertical="center"/>
    </xf>
    <xf numFmtId="0" fontId="0" fillId="0" borderId="0" xfId="0" applyFont="1" applyBorder="1" applyAlignment="1">
      <alignment horizontal="center" vertical="center"/>
    </xf>
    <xf numFmtId="0" fontId="6" fillId="0" borderId="0" xfId="1" applyFill="1" applyBorder="1" applyAlignment="1">
      <alignment horizontal="center" vertical="center"/>
    </xf>
    <xf numFmtId="0" fontId="19" fillId="0" borderId="0" xfId="0" applyFont="1">
      <alignment vertical="center"/>
    </xf>
    <xf numFmtId="0" fontId="0" fillId="8" borderId="25" xfId="0" applyFill="1" applyBorder="1" applyAlignment="1">
      <alignment horizontal="center" vertical="center"/>
    </xf>
    <xf numFmtId="0" fontId="0" fillId="9" borderId="12" xfId="0" applyFont="1" applyFill="1" applyBorder="1" applyAlignment="1">
      <alignment horizontal="left" vertical="center"/>
    </xf>
    <xf numFmtId="0" fontId="2" fillId="9" borderId="14" xfId="0" applyFont="1" applyFill="1" applyBorder="1" applyAlignment="1">
      <alignment horizontal="center" vertical="center"/>
    </xf>
    <xf numFmtId="0" fontId="0" fillId="9" borderId="15" xfId="0" applyFont="1" applyFill="1" applyBorder="1" applyAlignment="1">
      <alignment horizontal="center" vertical="center"/>
    </xf>
    <xf numFmtId="0" fontId="2" fillId="9" borderId="0" xfId="0" applyFont="1" applyFill="1" applyBorder="1" applyAlignment="1">
      <alignment horizontal="center" vertical="center"/>
    </xf>
    <xf numFmtId="0" fontId="0" fillId="9" borderId="36" xfId="0" applyFont="1" applyFill="1" applyBorder="1" applyAlignment="1">
      <alignment horizontal="center" vertical="center"/>
    </xf>
    <xf numFmtId="0" fontId="2" fillId="9" borderId="27" xfId="0" applyFont="1" applyFill="1" applyBorder="1" applyAlignment="1">
      <alignment horizontal="center" vertical="center"/>
    </xf>
    <xf numFmtId="0" fontId="0" fillId="9" borderId="28" xfId="0" applyFont="1" applyFill="1" applyBorder="1" applyAlignment="1">
      <alignment horizontal="center" vertical="center"/>
    </xf>
    <xf numFmtId="0" fontId="0" fillId="9" borderId="25" xfId="0" applyFill="1" applyBorder="1" applyAlignment="1">
      <alignment horizontal="center" vertical="center"/>
    </xf>
    <xf numFmtId="0" fontId="0" fillId="9" borderId="28" xfId="0" applyFill="1" applyBorder="1">
      <alignment vertical="center"/>
    </xf>
    <xf numFmtId="0" fontId="0" fillId="9" borderId="28" xfId="0" applyFill="1" applyBorder="1" applyAlignment="1">
      <alignment horizontal="center" vertical="center"/>
    </xf>
    <xf numFmtId="0" fontId="0" fillId="9" borderId="12" xfId="0" applyFill="1" applyBorder="1" applyAlignment="1">
      <alignment horizontal="left" vertical="center"/>
    </xf>
    <xf numFmtId="49" fontId="6" fillId="0" borderId="0" xfId="1" applyNumberFormat="1" applyFill="1" applyBorder="1" applyAlignment="1">
      <alignment horizontal="left" vertical="center"/>
    </xf>
    <xf numFmtId="0" fontId="6" fillId="0" borderId="0" xfId="1" applyFill="1" applyBorder="1" applyAlignment="1">
      <alignment horizontal="center" vertical="center"/>
    </xf>
    <xf numFmtId="176" fontId="6" fillId="0" borderId="19" xfId="1" applyNumberFormat="1" applyFont="1" applyFill="1" applyBorder="1" applyAlignment="1">
      <alignment horizontal="center" vertical="center" wrapText="1"/>
    </xf>
    <xf numFmtId="176" fontId="6" fillId="0" borderId="29" xfId="1" applyNumberFormat="1" applyFont="1" applyFill="1" applyBorder="1" applyAlignment="1">
      <alignment horizontal="center" vertical="center" wrapText="1"/>
    </xf>
    <xf numFmtId="0" fontId="6" fillId="0" borderId="29" xfId="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4" xfId="1" applyFill="1" applyBorder="1" applyAlignment="1">
      <alignment horizontal="center" vertical="center" wrapText="1"/>
    </xf>
    <xf numFmtId="0" fontId="6" fillId="0" borderId="15" xfId="1" applyFill="1" applyBorder="1" applyAlignment="1">
      <alignment horizontal="center" vertical="center" wrapText="1"/>
    </xf>
    <xf numFmtId="0" fontId="6" fillId="0" borderId="16" xfId="1" applyFill="1" applyBorder="1" applyAlignment="1">
      <alignment horizontal="center" vertical="center" wrapText="1"/>
    </xf>
    <xf numFmtId="176" fontId="6" fillId="0" borderId="20" xfId="1" applyNumberFormat="1" applyFont="1" applyFill="1" applyBorder="1" applyAlignment="1">
      <alignment horizontal="center" vertical="center" wrapText="1"/>
    </xf>
    <xf numFmtId="0" fontId="6" fillId="0" borderId="30" xfId="1" applyFill="1" applyBorder="1" applyAlignment="1">
      <alignment horizontal="center" vertical="center" wrapText="1"/>
    </xf>
    <xf numFmtId="177" fontId="6" fillId="0" borderId="21" xfId="1" applyNumberFormat="1" applyFill="1" applyBorder="1" applyAlignment="1">
      <alignment horizontal="center" vertical="center" wrapText="1"/>
    </xf>
    <xf numFmtId="177" fontId="6" fillId="0" borderId="31" xfId="1" applyNumberFormat="1" applyFill="1" applyBorder="1" applyAlignment="1">
      <alignment horizontal="center" vertical="center" wrapText="1"/>
    </xf>
    <xf numFmtId="0" fontId="6" fillId="6" borderId="13" xfId="1" applyFont="1" applyFill="1" applyBorder="1" applyAlignment="1">
      <alignment horizontal="center" vertical="center" wrapText="1"/>
    </xf>
    <xf numFmtId="0" fontId="6" fillId="6" borderId="14" xfId="1" applyFill="1" applyBorder="1" applyAlignment="1">
      <alignment horizontal="center" vertical="center" wrapText="1"/>
    </xf>
    <xf numFmtId="0" fontId="6" fillId="6" borderId="15" xfId="1" applyFill="1" applyBorder="1" applyAlignment="1">
      <alignment horizontal="center" vertical="center" wrapText="1"/>
    </xf>
    <xf numFmtId="0" fontId="6" fillId="0" borderId="19" xfId="1" applyFill="1" applyBorder="1" applyAlignment="1">
      <alignment horizontal="center" vertical="center" wrapText="1"/>
    </xf>
    <xf numFmtId="0" fontId="9" fillId="5" borderId="23" xfId="1" applyFont="1" applyFill="1" applyBorder="1" applyAlignment="1">
      <alignment horizontal="center" vertical="center"/>
    </xf>
    <xf numFmtId="0" fontId="6" fillId="0" borderId="17" xfId="1" applyFill="1" applyBorder="1" applyAlignment="1">
      <alignment horizontal="center" vertical="center" wrapText="1"/>
    </xf>
    <xf numFmtId="0" fontId="6" fillId="0" borderId="18" xfId="1" applyFill="1" applyBorder="1" applyAlignment="1">
      <alignment horizontal="center" vertical="center" wrapText="1"/>
    </xf>
    <xf numFmtId="0" fontId="6" fillId="3" borderId="11" xfId="1" applyFill="1" applyBorder="1" applyAlignment="1">
      <alignment horizontal="center" vertical="center" wrapText="1"/>
    </xf>
    <xf numFmtId="0" fontId="6" fillId="3" borderId="24" xfId="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6" fillId="0" borderId="22" xfId="1" applyFill="1" applyBorder="1" applyAlignment="1">
      <alignment horizontal="center" vertical="center" wrapText="1"/>
    </xf>
    <xf numFmtId="0" fontId="6" fillId="6" borderId="14" xfId="3" applyFill="1" applyBorder="1" applyAlignment="1">
      <alignment horizontal="center"/>
    </xf>
    <xf numFmtId="0" fontId="6" fillId="6" borderId="15" xfId="3" applyFill="1" applyBorder="1" applyAlignment="1">
      <alignment horizontal="center"/>
    </xf>
    <xf numFmtId="0" fontId="11" fillId="2" borderId="4" xfId="1" applyNumberFormat="1" applyFont="1" applyFill="1" applyBorder="1" applyAlignment="1">
      <alignment horizontal="center" vertical="center" wrapText="1"/>
    </xf>
    <xf numFmtId="0" fontId="11" fillId="2" borderId="5" xfId="1" applyNumberFormat="1" applyFont="1" applyFill="1" applyBorder="1" applyAlignment="1">
      <alignment horizontal="center" vertical="center" wrapText="1"/>
    </xf>
    <xf numFmtId="0" fontId="11" fillId="2" borderId="6" xfId="1" applyNumberFormat="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56" fontId="6" fillId="0" borderId="13" xfId="1" applyNumberFormat="1" applyFont="1" applyFill="1" applyBorder="1" applyAlignment="1">
      <alignment horizontal="center" vertical="center" wrapText="1"/>
    </xf>
    <xf numFmtId="14" fontId="6" fillId="0" borderId="13" xfId="1" applyNumberFormat="1" applyFont="1" applyFill="1" applyBorder="1" applyAlignment="1">
      <alignment horizontal="center" vertical="center" wrapText="1"/>
    </xf>
    <xf numFmtId="0" fontId="0" fillId="8" borderId="12" xfId="0" applyFill="1" applyBorder="1" applyAlignment="1">
      <alignment horizontal="center" vertical="center"/>
    </xf>
    <xf numFmtId="0" fontId="0" fillId="8" borderId="25" xfId="0" applyFont="1" applyFill="1" applyBorder="1" applyAlignment="1">
      <alignment horizontal="center" vertical="center"/>
    </xf>
    <xf numFmtId="0" fontId="0" fillId="8" borderId="25" xfId="0" applyFill="1" applyBorder="1" applyAlignment="1">
      <alignment horizontal="center" vertical="center"/>
    </xf>
    <xf numFmtId="0" fontId="0" fillId="8" borderId="35" xfId="0" applyFont="1" applyFill="1" applyBorder="1" applyAlignment="1">
      <alignment horizontal="center" vertical="center"/>
    </xf>
    <xf numFmtId="0" fontId="12" fillId="8" borderId="37" xfId="0" applyFont="1" applyFill="1" applyBorder="1" applyAlignment="1">
      <alignment horizontal="center" vertical="center"/>
    </xf>
    <xf numFmtId="0" fontId="12" fillId="8" borderId="26" xfId="0" applyFont="1" applyFill="1" applyBorder="1" applyAlignment="1">
      <alignment horizontal="center" vertical="center"/>
    </xf>
    <xf numFmtId="0" fontId="12" fillId="8" borderId="36" xfId="0" applyFont="1" applyFill="1" applyBorder="1" applyAlignment="1">
      <alignment horizontal="center" vertical="center"/>
    </xf>
    <xf numFmtId="0" fontId="12" fillId="8" borderId="28"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12" fillId="0" borderId="37"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6" xfId="0" applyFont="1" applyBorder="1" applyAlignment="1">
      <alignment horizontal="center" vertical="center"/>
    </xf>
    <xf numFmtId="0" fontId="12" fillId="0" borderId="28"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37" xfId="0" applyFont="1" applyBorder="1" applyAlignment="1">
      <alignment horizontal="center" vertical="center"/>
    </xf>
    <xf numFmtId="0" fontId="12" fillId="0" borderId="26" xfId="0" applyFont="1" applyBorder="1" applyAlignment="1">
      <alignment horizontal="center" vertical="center"/>
    </xf>
    <xf numFmtId="0" fontId="0" fillId="0" borderId="35"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56" fontId="2" fillId="0" borderId="33" xfId="0" applyNumberFormat="1" applyFont="1" applyBorder="1" applyAlignment="1">
      <alignment horizontal="center" vertical="center"/>
    </xf>
    <xf numFmtId="0" fontId="12" fillId="9" borderId="13" xfId="0" applyFont="1" applyFill="1" applyBorder="1" applyAlignment="1">
      <alignment horizontal="center" vertical="center"/>
    </xf>
    <xf numFmtId="0" fontId="12" fillId="9" borderId="14" xfId="0" applyFont="1" applyFill="1" applyBorder="1" applyAlignment="1">
      <alignment horizontal="center" vertical="center"/>
    </xf>
    <xf numFmtId="0" fontId="12" fillId="9" borderId="15" xfId="0" applyFont="1" applyFill="1" applyBorder="1" applyAlignment="1">
      <alignment horizontal="center" vertical="center"/>
    </xf>
    <xf numFmtId="0" fontId="0" fillId="9" borderId="12" xfId="0" applyFill="1" applyBorder="1" applyAlignment="1">
      <alignment horizontal="center" vertical="center"/>
    </xf>
    <xf numFmtId="0" fontId="0" fillId="9" borderId="25" xfId="0" applyFont="1" applyFill="1" applyBorder="1" applyAlignment="1">
      <alignment horizontal="center" vertical="center"/>
    </xf>
    <xf numFmtId="0" fontId="0" fillId="9" borderId="25" xfId="0" applyFill="1" applyBorder="1" applyAlignment="1">
      <alignment horizontal="center" vertical="center"/>
    </xf>
    <xf numFmtId="0" fontId="0" fillId="9" borderId="35" xfId="0" applyFont="1" applyFill="1" applyBorder="1" applyAlignment="1">
      <alignment horizontal="center" vertical="center"/>
    </xf>
    <xf numFmtId="0" fontId="12" fillId="9" borderId="37"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36" xfId="0" applyFont="1" applyFill="1" applyBorder="1" applyAlignment="1">
      <alignment horizontal="center" vertical="center"/>
    </xf>
    <xf numFmtId="0" fontId="12" fillId="9" borderId="28" xfId="0" applyFont="1" applyFill="1" applyBorder="1" applyAlignment="1">
      <alignment horizontal="center" vertical="center"/>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7" xfId="0" applyFont="1" applyBorder="1" applyAlignment="1">
      <alignment horizontal="center" vertical="center"/>
    </xf>
    <xf numFmtId="0" fontId="18" fillId="0" borderId="0" xfId="0" applyFont="1" applyAlignment="1">
      <alignment horizontal="left" vertical="center"/>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32" xfId="0" applyFont="1" applyBorder="1" applyAlignment="1">
      <alignment horizontal="left" vertical="top"/>
    </xf>
    <xf numFmtId="0" fontId="0" fillId="0" borderId="33" xfId="0" applyFont="1" applyBorder="1" applyAlignment="1">
      <alignment horizontal="left" vertical="top"/>
    </xf>
    <xf numFmtId="0" fontId="17"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27" xfId="0" applyFont="1" applyBorder="1" applyAlignment="1">
      <alignment horizontal="center" vertical="center"/>
    </xf>
    <xf numFmtId="0" fontId="0"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33" xfId="0" applyBorder="1" applyAlignment="1">
      <alignment horizontal="center" vertical="center"/>
    </xf>
  </cellXfs>
  <cellStyles count="5">
    <cellStyle name="ハイパーリンク" xfId="4" builtinId="8"/>
    <cellStyle name="標準" xfId="0" builtinId="0"/>
    <cellStyle name="標準_2004ｸﾗﾌﾞﾕｰｽ関東大会2次試合結果" xfId="1"/>
    <cellStyle name="標準_Sheet1" xfId="2"/>
    <cellStyle name="標準_四国プリンス星取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19050</xdr:colOff>
      <xdr:row>6</xdr:row>
      <xdr:rowOff>85725</xdr:rowOff>
    </xdr:from>
    <xdr:to>
      <xdr:col>2</xdr:col>
      <xdr:colOff>335879</xdr:colOff>
      <xdr:row>7</xdr:row>
      <xdr:rowOff>285750</xdr:rowOff>
    </xdr:to>
    <xdr:sp macro="" textlink="">
      <xdr:nvSpPr>
        <xdr:cNvPr id="14" name="左中かっこ 13">
          <a:extLst>
            <a:ext uri="{FF2B5EF4-FFF2-40B4-BE49-F238E27FC236}">
              <a16:creationId xmlns:a16="http://schemas.microsoft.com/office/drawing/2014/main" id="{00000000-0008-0000-0B00-000002000000}"/>
            </a:ext>
          </a:extLst>
        </xdr:cNvPr>
        <xdr:cNvSpPr/>
      </xdr:nvSpPr>
      <xdr:spPr>
        <a:xfrm>
          <a:off x="1771650" y="2314575"/>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428625</xdr:colOff>
      <xdr:row>6</xdr:row>
      <xdr:rowOff>76200</xdr:rowOff>
    </xdr:from>
    <xdr:to>
      <xdr:col>4</xdr:col>
      <xdr:colOff>581025</xdr:colOff>
      <xdr:row>7</xdr:row>
      <xdr:rowOff>276225</xdr:rowOff>
    </xdr:to>
    <xdr:sp macro="" textlink="">
      <xdr:nvSpPr>
        <xdr:cNvPr id="15" name="右中かっこ 14">
          <a:extLst>
            <a:ext uri="{FF2B5EF4-FFF2-40B4-BE49-F238E27FC236}">
              <a16:creationId xmlns:a16="http://schemas.microsoft.com/office/drawing/2014/main" id="{00000000-0008-0000-0B00-000008000000}"/>
            </a:ext>
          </a:extLst>
        </xdr:cNvPr>
        <xdr:cNvSpPr/>
      </xdr:nvSpPr>
      <xdr:spPr>
        <a:xfrm>
          <a:off x="3552825" y="2305050"/>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57150</xdr:colOff>
      <xdr:row>9</xdr:row>
      <xdr:rowOff>95250</xdr:rowOff>
    </xdr:from>
    <xdr:to>
      <xdr:col>2</xdr:col>
      <xdr:colOff>373979</xdr:colOff>
      <xdr:row>10</xdr:row>
      <xdr:rowOff>295275</xdr:rowOff>
    </xdr:to>
    <xdr:sp macro="" textlink="">
      <xdr:nvSpPr>
        <xdr:cNvPr id="16" name="左中かっこ 15">
          <a:extLst>
            <a:ext uri="{FF2B5EF4-FFF2-40B4-BE49-F238E27FC236}">
              <a16:creationId xmlns:a16="http://schemas.microsoft.com/office/drawing/2014/main" id="{00000000-0008-0000-0B00-000018000000}"/>
            </a:ext>
          </a:extLst>
        </xdr:cNvPr>
        <xdr:cNvSpPr/>
      </xdr:nvSpPr>
      <xdr:spPr>
        <a:xfrm>
          <a:off x="1809750" y="346710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438150</xdr:colOff>
      <xdr:row>9</xdr:row>
      <xdr:rowOff>104775</xdr:rowOff>
    </xdr:from>
    <xdr:to>
      <xdr:col>4</xdr:col>
      <xdr:colOff>590550</xdr:colOff>
      <xdr:row>10</xdr:row>
      <xdr:rowOff>304800</xdr:rowOff>
    </xdr:to>
    <xdr:sp macro="" textlink="">
      <xdr:nvSpPr>
        <xdr:cNvPr id="17" name="右中かっこ 16">
          <a:extLst>
            <a:ext uri="{FF2B5EF4-FFF2-40B4-BE49-F238E27FC236}">
              <a16:creationId xmlns:a16="http://schemas.microsoft.com/office/drawing/2014/main" id="{00000000-0008-0000-0B00-000019000000}"/>
            </a:ext>
          </a:extLst>
        </xdr:cNvPr>
        <xdr:cNvSpPr/>
      </xdr:nvSpPr>
      <xdr:spPr>
        <a:xfrm>
          <a:off x="3562350" y="34766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18" name="左中かっこ 17">
          <a:extLst>
            <a:ext uri="{FF2B5EF4-FFF2-40B4-BE49-F238E27FC236}">
              <a16:creationId xmlns:a16="http://schemas.microsoft.com/office/drawing/2014/main" id="{00000000-0008-0000-0B00-00001A000000}"/>
            </a:ext>
          </a:extLst>
        </xdr:cNvPr>
        <xdr:cNvSpPr/>
      </xdr:nvSpPr>
      <xdr:spPr>
        <a:xfrm>
          <a:off x="2000250" y="4705350"/>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19" name="右中かっこ 18">
          <a:extLst>
            <a:ext uri="{FF2B5EF4-FFF2-40B4-BE49-F238E27FC236}">
              <a16:creationId xmlns:a16="http://schemas.microsoft.com/office/drawing/2014/main" id="{00000000-0008-0000-0B00-000023000000}"/>
            </a:ext>
          </a:extLst>
        </xdr:cNvPr>
        <xdr:cNvSpPr/>
      </xdr:nvSpPr>
      <xdr:spPr>
        <a:xfrm>
          <a:off x="3667125" y="4733925"/>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20" name="左中かっこ 19">
          <a:extLst>
            <a:ext uri="{FF2B5EF4-FFF2-40B4-BE49-F238E27FC236}">
              <a16:creationId xmlns:a16="http://schemas.microsoft.com/office/drawing/2014/main" id="{00000000-0008-0000-0B00-000024000000}"/>
            </a:ext>
          </a:extLst>
        </xdr:cNvPr>
        <xdr:cNvSpPr/>
      </xdr:nvSpPr>
      <xdr:spPr>
        <a:xfrm>
          <a:off x="2000250" y="5534025"/>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21" name="右中かっこ 20">
          <a:extLst>
            <a:ext uri="{FF2B5EF4-FFF2-40B4-BE49-F238E27FC236}">
              <a16:creationId xmlns:a16="http://schemas.microsoft.com/office/drawing/2014/main" id="{00000000-0008-0000-0B00-000025000000}"/>
            </a:ext>
          </a:extLst>
        </xdr:cNvPr>
        <xdr:cNvSpPr/>
      </xdr:nvSpPr>
      <xdr:spPr>
        <a:xfrm>
          <a:off x="3667125" y="5562600"/>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22" name="左中かっこ 21">
          <a:extLst>
            <a:ext uri="{FF2B5EF4-FFF2-40B4-BE49-F238E27FC236}">
              <a16:creationId xmlns:a16="http://schemas.microsoft.com/office/drawing/2014/main" id="{00000000-0008-0000-0B00-000026000000}"/>
            </a:ext>
          </a:extLst>
        </xdr:cNvPr>
        <xdr:cNvSpPr/>
      </xdr:nvSpPr>
      <xdr:spPr>
        <a:xfrm>
          <a:off x="2000250" y="6362700"/>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23" name="右中かっこ 22">
          <a:extLst>
            <a:ext uri="{FF2B5EF4-FFF2-40B4-BE49-F238E27FC236}">
              <a16:creationId xmlns:a16="http://schemas.microsoft.com/office/drawing/2014/main" id="{00000000-0008-0000-0B00-000027000000}"/>
            </a:ext>
          </a:extLst>
        </xdr:cNvPr>
        <xdr:cNvSpPr/>
      </xdr:nvSpPr>
      <xdr:spPr>
        <a:xfrm>
          <a:off x="3667125" y="6391275"/>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24" name="左中かっこ 23">
          <a:extLst>
            <a:ext uri="{FF2B5EF4-FFF2-40B4-BE49-F238E27FC236}">
              <a16:creationId xmlns:a16="http://schemas.microsoft.com/office/drawing/2014/main" id="{00000000-0008-0000-0B00-000028000000}"/>
            </a:ext>
          </a:extLst>
        </xdr:cNvPr>
        <xdr:cNvSpPr/>
      </xdr:nvSpPr>
      <xdr:spPr>
        <a:xfrm>
          <a:off x="2000250" y="7191375"/>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25" name="右中かっこ 24">
          <a:extLst>
            <a:ext uri="{FF2B5EF4-FFF2-40B4-BE49-F238E27FC236}">
              <a16:creationId xmlns:a16="http://schemas.microsoft.com/office/drawing/2014/main" id="{00000000-0008-0000-0B00-000029000000}"/>
            </a:ext>
          </a:extLst>
        </xdr:cNvPr>
        <xdr:cNvSpPr/>
      </xdr:nvSpPr>
      <xdr:spPr>
        <a:xfrm>
          <a:off x="3667125" y="7219950"/>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228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257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371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400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76375" y="4514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543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5657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5686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228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257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371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400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400050</xdr:colOff>
      <xdr:row>12</xdr:row>
      <xdr:rowOff>95250</xdr:rowOff>
    </xdr:from>
    <xdr:to>
      <xdr:col>2</xdr:col>
      <xdr:colOff>31079</xdr:colOff>
      <xdr:row>13</xdr:row>
      <xdr:rowOff>295275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66850" y="461010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543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5657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5686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228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257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371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400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76375" y="4514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543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5657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5686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E3" sqref="E3"/>
    </sheetView>
  </sheetViews>
  <sheetFormatPr defaultRowHeight="18.75" x14ac:dyDescent="0.4"/>
  <sheetData>
    <row r="1" spans="1:3" ht="24" x14ac:dyDescent="0.4">
      <c r="A1" s="1" t="s">
        <v>0</v>
      </c>
      <c r="B1" s="1"/>
      <c r="C1" s="1"/>
    </row>
    <row r="2" spans="1:3" x14ac:dyDescent="0.4">
      <c r="A2" t="s">
        <v>1</v>
      </c>
    </row>
    <row r="3" spans="1:3" x14ac:dyDescent="0.4">
      <c r="A3" t="s">
        <v>179</v>
      </c>
    </row>
    <row r="4" spans="1:3" x14ac:dyDescent="0.4">
      <c r="A4" t="s">
        <v>7</v>
      </c>
    </row>
    <row r="5" spans="1:3" x14ac:dyDescent="0.4">
      <c r="A5" t="s">
        <v>8</v>
      </c>
    </row>
    <row r="6" spans="1:3" x14ac:dyDescent="0.4">
      <c r="A6" t="s">
        <v>2</v>
      </c>
    </row>
    <row r="7" spans="1:3" x14ac:dyDescent="0.4">
      <c r="A7" t="s">
        <v>89</v>
      </c>
    </row>
    <row r="8" spans="1:3" x14ac:dyDescent="0.4">
      <c r="A8" t="s">
        <v>130</v>
      </c>
    </row>
    <row r="9" spans="1:3" x14ac:dyDescent="0.4">
      <c r="A9" t="s">
        <v>3</v>
      </c>
    </row>
    <row r="10" spans="1:3" x14ac:dyDescent="0.4">
      <c r="A10" t="s">
        <v>9</v>
      </c>
    </row>
    <row r="11" spans="1:3" x14ac:dyDescent="0.4">
      <c r="A11" t="s">
        <v>10</v>
      </c>
    </row>
    <row r="12" spans="1:3" x14ac:dyDescent="0.4">
      <c r="A12" t="s">
        <v>4</v>
      </c>
    </row>
    <row r="13" spans="1:3" x14ac:dyDescent="0.4">
      <c r="A13" t="s">
        <v>11</v>
      </c>
    </row>
    <row r="14" spans="1:3" x14ac:dyDescent="0.4">
      <c r="A14" t="s">
        <v>5</v>
      </c>
    </row>
    <row r="15" spans="1:3" x14ac:dyDescent="0.4">
      <c r="A15" t="s">
        <v>12</v>
      </c>
    </row>
    <row r="16" spans="1:3" x14ac:dyDescent="0.4">
      <c r="A16" t="s">
        <v>13</v>
      </c>
    </row>
    <row r="17" spans="1:1" x14ac:dyDescent="0.4">
      <c r="A17" t="s">
        <v>6</v>
      </c>
    </row>
    <row r="18" spans="1:1" x14ac:dyDescent="0.4">
      <c r="A18" t="s">
        <v>14</v>
      </c>
    </row>
    <row r="19" spans="1:1" x14ac:dyDescent="0.4">
      <c r="A19" t="s">
        <v>15</v>
      </c>
    </row>
    <row r="20" spans="1:1" x14ac:dyDescent="0.4">
      <c r="A20" t="s">
        <v>16</v>
      </c>
    </row>
    <row r="21" spans="1:1" x14ac:dyDescent="0.4">
      <c r="A21" t="s">
        <v>17</v>
      </c>
    </row>
    <row r="22" spans="1:1" x14ac:dyDescent="0.4">
      <c r="A22" t="s">
        <v>18</v>
      </c>
    </row>
    <row r="23" spans="1:1" x14ac:dyDescent="0.4">
      <c r="A23" t="s">
        <v>19</v>
      </c>
    </row>
    <row r="24" spans="1:1" x14ac:dyDescent="0.4">
      <c r="A24" t="s">
        <v>20</v>
      </c>
    </row>
    <row r="25" spans="1:1" x14ac:dyDescent="0.4">
      <c r="A25" t="s">
        <v>21</v>
      </c>
    </row>
    <row r="26" spans="1:1" x14ac:dyDescent="0.4">
      <c r="A26" t="s">
        <v>22</v>
      </c>
    </row>
    <row r="27" spans="1:1" x14ac:dyDescent="0.4">
      <c r="A27" t="s">
        <v>23</v>
      </c>
    </row>
    <row r="28" spans="1:1" x14ac:dyDescent="0.4">
      <c r="A28" t="s">
        <v>24</v>
      </c>
    </row>
    <row r="29" spans="1:1" x14ac:dyDescent="0.4">
      <c r="A29" t="s">
        <v>25</v>
      </c>
    </row>
    <row r="30" spans="1:1" x14ac:dyDescent="0.4">
      <c r="A30" t="s">
        <v>26</v>
      </c>
    </row>
    <row r="31" spans="1:1" x14ac:dyDescent="0.4">
      <c r="A31" t="s">
        <v>27</v>
      </c>
    </row>
    <row r="32" spans="1:1" x14ac:dyDescent="0.4">
      <c r="A32" t="s">
        <v>28</v>
      </c>
    </row>
    <row r="33" spans="1:1" x14ac:dyDescent="0.4">
      <c r="A33" t="s">
        <v>29</v>
      </c>
    </row>
    <row r="34" spans="1:1" x14ac:dyDescent="0.4">
      <c r="A34" t="s">
        <v>30</v>
      </c>
    </row>
    <row r="35" spans="1:1" x14ac:dyDescent="0.4">
      <c r="A35" t="s">
        <v>31</v>
      </c>
    </row>
    <row r="36" spans="1:1" x14ac:dyDescent="0.4">
      <c r="A36" t="s">
        <v>32</v>
      </c>
    </row>
    <row r="37" spans="1:1" x14ac:dyDescent="0.4">
      <c r="A37" t="s">
        <v>33</v>
      </c>
    </row>
    <row r="38" spans="1:1" x14ac:dyDescent="0.4">
      <c r="A38" t="s">
        <v>34</v>
      </c>
    </row>
    <row r="39" spans="1:1" x14ac:dyDescent="0.4">
      <c r="A39" t="s">
        <v>35</v>
      </c>
    </row>
    <row r="40" spans="1:1" x14ac:dyDescent="0.4">
      <c r="A40" t="s">
        <v>36</v>
      </c>
    </row>
    <row r="41" spans="1:1" x14ac:dyDescent="0.4">
      <c r="A41" t="s">
        <v>37</v>
      </c>
    </row>
    <row r="42" spans="1:1" x14ac:dyDescent="0.4">
      <c r="A42" t="s">
        <v>38</v>
      </c>
    </row>
    <row r="43" spans="1:1" x14ac:dyDescent="0.4">
      <c r="A43" t="s">
        <v>39</v>
      </c>
    </row>
    <row r="44" spans="1:1" x14ac:dyDescent="0.4">
      <c r="A44" t="s">
        <v>40</v>
      </c>
    </row>
    <row r="45" spans="1:1" x14ac:dyDescent="0.4">
      <c r="A45" t="s">
        <v>41</v>
      </c>
    </row>
    <row r="46" spans="1:1" x14ac:dyDescent="0.4">
      <c r="A46" t="s">
        <v>42</v>
      </c>
    </row>
    <row r="47" spans="1:1" x14ac:dyDescent="0.4">
      <c r="A47" t="s">
        <v>43</v>
      </c>
    </row>
    <row r="48" spans="1:1" x14ac:dyDescent="0.4">
      <c r="A48" t="s">
        <v>44</v>
      </c>
    </row>
    <row r="49" spans="1:1" x14ac:dyDescent="0.4">
      <c r="A49" t="s">
        <v>45</v>
      </c>
    </row>
    <row r="50" spans="1:1" x14ac:dyDescent="0.4">
      <c r="A50" t="s">
        <v>46</v>
      </c>
    </row>
    <row r="51" spans="1:1" x14ac:dyDescent="0.4">
      <c r="A51" t="s">
        <v>47</v>
      </c>
    </row>
    <row r="52" spans="1:1" x14ac:dyDescent="0.4">
      <c r="A52" t="s">
        <v>48</v>
      </c>
    </row>
    <row r="53" spans="1:1" x14ac:dyDescent="0.4">
      <c r="A53"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
  <sheetViews>
    <sheetView workbookViewId="0">
      <selection activeCell="Q16" sqref="Q16"/>
    </sheetView>
  </sheetViews>
  <sheetFormatPr defaultRowHeight="18.75" x14ac:dyDescent="0.4"/>
  <cols>
    <col min="1" max="1" width="7.5" customWidth="1"/>
    <col min="2" max="2" width="19.125" customWidth="1"/>
    <col min="3" max="29" width="5.625" customWidth="1"/>
  </cols>
  <sheetData>
    <row r="1" spans="1:27" ht="109.5" customHeight="1" thickBot="1" x14ac:dyDescent="0.45">
      <c r="A1" s="21"/>
      <c r="B1" s="87"/>
      <c r="C1" s="87"/>
      <c r="D1" s="87"/>
      <c r="E1" s="87"/>
      <c r="F1" s="87"/>
      <c r="G1" s="87"/>
      <c r="H1" s="87"/>
      <c r="I1" s="87"/>
      <c r="J1" s="87"/>
      <c r="K1" s="88"/>
      <c r="L1" s="88"/>
      <c r="M1" s="88"/>
      <c r="N1" s="88"/>
      <c r="O1" s="88"/>
      <c r="P1" s="88"/>
      <c r="Q1" s="22"/>
      <c r="R1" s="22"/>
      <c r="S1" s="88"/>
      <c r="T1" s="88"/>
      <c r="U1" s="88"/>
      <c r="V1" s="21"/>
      <c r="W1" s="20"/>
      <c r="X1" s="20"/>
      <c r="Y1" s="20"/>
      <c r="Z1" s="2"/>
      <c r="AA1" s="2"/>
    </row>
    <row r="2" spans="1:27" ht="52.5" customHeight="1" thickBot="1" x14ac:dyDescent="0.45">
      <c r="A2" s="3"/>
      <c r="B2" s="23" t="s">
        <v>50</v>
      </c>
      <c r="C2" s="114" t="str">
        <f>B3</f>
        <v>ＤＲＥＡＭ</v>
      </c>
      <c r="D2" s="115"/>
      <c r="E2" s="116"/>
      <c r="F2" s="117" t="str">
        <f>B5</f>
        <v>リヴィエール</v>
      </c>
      <c r="G2" s="118"/>
      <c r="H2" s="119"/>
      <c r="I2" s="117" t="str">
        <f>B7</f>
        <v>エス・ヴィエント</v>
      </c>
      <c r="J2" s="118"/>
      <c r="K2" s="119"/>
      <c r="L2" s="117" t="str">
        <f>B9</f>
        <v>都留ＶＭＣ</v>
      </c>
      <c r="M2" s="118"/>
      <c r="N2" s="119"/>
      <c r="O2" s="117" t="str">
        <f>B11</f>
        <v>ヴァリエ都留</v>
      </c>
      <c r="P2" s="118"/>
      <c r="Q2" s="119"/>
      <c r="R2" s="24" t="s">
        <v>51</v>
      </c>
      <c r="S2" s="25" t="s">
        <v>52</v>
      </c>
      <c r="T2" s="26" t="s">
        <v>53</v>
      </c>
      <c r="U2" s="27" t="s">
        <v>54</v>
      </c>
      <c r="V2" s="28" t="s">
        <v>55</v>
      </c>
      <c r="W2" s="27" t="s">
        <v>56</v>
      </c>
      <c r="X2" s="29" t="s">
        <v>57</v>
      </c>
      <c r="Y2" s="30" t="s">
        <v>58</v>
      </c>
      <c r="Z2" s="4"/>
      <c r="AA2" s="2"/>
    </row>
    <row r="3" spans="1:27" ht="30" customHeight="1" x14ac:dyDescent="0.15">
      <c r="A3" s="107">
        <v>1</v>
      </c>
      <c r="B3" s="109" t="s">
        <v>137</v>
      </c>
      <c r="C3" s="100"/>
      <c r="D3" s="112"/>
      <c r="E3" s="113"/>
      <c r="F3" s="92" t="str">
        <f>IF(F4="","",IF(F4=H4,"△",IF(F4&gt;H4,"○","●")))</f>
        <v>●</v>
      </c>
      <c r="G3" s="93"/>
      <c r="H3" s="94"/>
      <c r="I3" s="92" t="str">
        <f>IF(I4="","",IF(I4=K4,"△",IF(I4&gt;K4,"○","●")))</f>
        <v/>
      </c>
      <c r="J3" s="93"/>
      <c r="K3" s="94"/>
      <c r="L3" s="92" t="str">
        <f>IF(L4="","",IF(L4=N4,"△",IF(L4&gt;N4,"○","●")))</f>
        <v>○</v>
      </c>
      <c r="M3" s="93"/>
      <c r="N3" s="94"/>
      <c r="O3" s="92" t="str">
        <f>IF(O4="","",IF(O4=Q4,"△",IF(O4&gt;Q4,"○","●")))</f>
        <v>●</v>
      </c>
      <c r="P3" s="93"/>
      <c r="Q3" s="94"/>
      <c r="R3" s="95">
        <f>COUNTIF(C3:Q3,"○")</f>
        <v>1</v>
      </c>
      <c r="S3" s="105">
        <f>COUNTIF(C3:Q3,"△")</f>
        <v>0</v>
      </c>
      <c r="T3" s="106">
        <f>COUNTIF(C3:Q3,"●")</f>
        <v>2</v>
      </c>
      <c r="U3" s="103">
        <f>R3*3+S3*1</f>
        <v>3</v>
      </c>
      <c r="V3" s="96">
        <f>SUM(E3:E18)</f>
        <v>5</v>
      </c>
      <c r="W3" s="89">
        <f>SUM(C3:C18)</f>
        <v>19</v>
      </c>
      <c r="X3" s="98">
        <f>V3-W3</f>
        <v>-14</v>
      </c>
      <c r="Y3" s="111">
        <f>RANK(Z3,Z$3:Z$16)</f>
        <v>4</v>
      </c>
      <c r="Z3" s="104">
        <f>10000*U3+100*X3+V3</f>
        <v>28605</v>
      </c>
      <c r="AA3" s="2"/>
    </row>
    <row r="4" spans="1:27" ht="30" customHeight="1" x14ac:dyDescent="0.4">
      <c r="A4" s="108"/>
      <c r="B4" s="110"/>
      <c r="C4" s="5"/>
      <c r="D4" s="6"/>
      <c r="E4" s="7"/>
      <c r="F4" s="8">
        <v>0</v>
      </c>
      <c r="G4" s="9" t="s">
        <v>59</v>
      </c>
      <c r="H4" s="10">
        <v>8</v>
      </c>
      <c r="I4" s="8"/>
      <c r="J4" s="9" t="s">
        <v>59</v>
      </c>
      <c r="K4" s="11"/>
      <c r="L4" s="8">
        <v>5</v>
      </c>
      <c r="M4" s="9" t="s">
        <v>59</v>
      </c>
      <c r="N4" s="11">
        <v>2</v>
      </c>
      <c r="O4" s="8">
        <v>0</v>
      </c>
      <c r="P4" s="9" t="s">
        <v>59</v>
      </c>
      <c r="Q4" s="10">
        <v>9</v>
      </c>
      <c r="R4" s="95"/>
      <c r="S4" s="105"/>
      <c r="T4" s="106"/>
      <c r="U4" s="91"/>
      <c r="V4" s="97"/>
      <c r="W4" s="91"/>
      <c r="X4" s="99"/>
      <c r="Y4" s="91"/>
      <c r="Z4" s="104"/>
      <c r="AA4" s="2"/>
    </row>
    <row r="5" spans="1:27" ht="30" customHeight="1" x14ac:dyDescent="0.4">
      <c r="A5" s="107">
        <v>2</v>
      </c>
      <c r="B5" s="109" t="s">
        <v>138</v>
      </c>
      <c r="C5" s="92" t="str">
        <f>IF(C6="","",IF(C6=E6,"△",IF(C6&gt;E6,"○","●")))</f>
        <v>○</v>
      </c>
      <c r="D5" s="93"/>
      <c r="E5" s="94"/>
      <c r="F5" s="100"/>
      <c r="G5" s="101"/>
      <c r="H5" s="102"/>
      <c r="I5" s="92" t="str">
        <f>IF(I6="","",IF(I6=K6,"△",IF(I6&gt;K6,"○","●")))</f>
        <v>△</v>
      </c>
      <c r="J5" s="93"/>
      <c r="K5" s="94"/>
      <c r="L5" s="92" t="str">
        <f>IF(L6="","",IF(L6=N6,"△",IF(L6&gt;N6,"○","●")))</f>
        <v>○</v>
      </c>
      <c r="M5" s="93"/>
      <c r="N5" s="94"/>
      <c r="O5" s="92" t="str">
        <f>IF(O6="","",IF(O6=Q6,"△",IF(O6&gt;Q6,"○","●")))</f>
        <v>●</v>
      </c>
      <c r="P5" s="93"/>
      <c r="Q5" s="94"/>
      <c r="R5" s="95">
        <f>COUNTIF(C5:Q5,"○")</f>
        <v>2</v>
      </c>
      <c r="S5" s="105">
        <f>COUNTIF(C5:Q5,"△")</f>
        <v>1</v>
      </c>
      <c r="T5" s="106">
        <f>COUNTIF(C5:Q5,"●")</f>
        <v>1</v>
      </c>
      <c r="U5" s="103">
        <f>R5*3+S5*1</f>
        <v>7</v>
      </c>
      <c r="V5" s="96">
        <f>SUM(H3:H18)</f>
        <v>20</v>
      </c>
      <c r="W5" s="89">
        <f>SUM(F3:F18)</f>
        <v>3</v>
      </c>
      <c r="X5" s="98">
        <f>V5-W5</f>
        <v>17</v>
      </c>
      <c r="Y5" s="103">
        <f>RANK(Z5,Z$3:Z$16)</f>
        <v>2</v>
      </c>
      <c r="Z5" s="104">
        <f>10000*U5+100*X5+V5</f>
        <v>71720</v>
      </c>
    </row>
    <row r="6" spans="1:27" ht="30" customHeight="1" x14ac:dyDescent="0.4">
      <c r="A6" s="108"/>
      <c r="B6" s="110"/>
      <c r="C6" s="12">
        <f>IF(F3="","",H4)</f>
        <v>8</v>
      </c>
      <c r="D6" s="13" t="s">
        <v>59</v>
      </c>
      <c r="E6" s="14">
        <f>IF(F3="","",F4)</f>
        <v>0</v>
      </c>
      <c r="F6" s="15"/>
      <c r="G6" s="16"/>
      <c r="H6" s="17"/>
      <c r="I6" s="8">
        <v>1</v>
      </c>
      <c r="J6" s="9" t="s">
        <v>59</v>
      </c>
      <c r="K6" s="11">
        <v>1</v>
      </c>
      <c r="L6" s="8">
        <v>11</v>
      </c>
      <c r="M6" s="9" t="s">
        <v>59</v>
      </c>
      <c r="N6" s="11">
        <v>1</v>
      </c>
      <c r="O6" s="8">
        <v>0</v>
      </c>
      <c r="P6" s="9" t="s">
        <v>59</v>
      </c>
      <c r="Q6" s="10">
        <v>1</v>
      </c>
      <c r="R6" s="95"/>
      <c r="S6" s="105"/>
      <c r="T6" s="106"/>
      <c r="U6" s="91"/>
      <c r="V6" s="97"/>
      <c r="W6" s="91"/>
      <c r="X6" s="99"/>
      <c r="Y6" s="91"/>
      <c r="Z6" s="104"/>
    </row>
    <row r="7" spans="1:27" ht="30" customHeight="1" x14ac:dyDescent="0.4">
      <c r="A7" s="107">
        <v>3</v>
      </c>
      <c r="B7" s="109" t="s">
        <v>140</v>
      </c>
      <c r="C7" s="92" t="str">
        <f>IF(C8="","",IF(C8=E8,"△",IF(C8&gt;E8,"○","●")))</f>
        <v/>
      </c>
      <c r="D7" s="93"/>
      <c r="E7" s="94"/>
      <c r="F7" s="92" t="str">
        <f>IF(F8="","",IF(F8=H8,"△",IF(F8&gt;H8,"○","●")))</f>
        <v>△</v>
      </c>
      <c r="G7" s="93"/>
      <c r="H7" s="94"/>
      <c r="I7" s="100"/>
      <c r="J7" s="101"/>
      <c r="K7" s="102"/>
      <c r="L7" s="92" t="str">
        <f>IF(L8="","",IF(L8=N8,"△",IF(L8&gt;N8,"○","●")))</f>
        <v>○</v>
      </c>
      <c r="M7" s="93"/>
      <c r="N7" s="94"/>
      <c r="O7" s="92" t="str">
        <f>IF(O8="","",IF(O8=Q8,"△",IF(O8&gt;Q8,"○","●")))</f>
        <v/>
      </c>
      <c r="P7" s="93"/>
      <c r="Q7" s="94"/>
      <c r="R7" s="95">
        <f>COUNTIF(C7:Q7,"○")</f>
        <v>1</v>
      </c>
      <c r="S7" s="105">
        <f>COUNTIF(C7:Q7,"△")</f>
        <v>1</v>
      </c>
      <c r="T7" s="106">
        <f>COUNTIF(C7:Q7,"●")</f>
        <v>0</v>
      </c>
      <c r="U7" s="103">
        <f>R7*3+S7*1</f>
        <v>4</v>
      </c>
      <c r="V7" s="96">
        <f>SUM(K3:K18)</f>
        <v>9</v>
      </c>
      <c r="W7" s="89">
        <f>SUM(I3:I18)</f>
        <v>1</v>
      </c>
      <c r="X7" s="98">
        <f>V7-W7</f>
        <v>8</v>
      </c>
      <c r="Y7" s="103">
        <f>RANK(Z7,Z$3:Z$16)</f>
        <v>3</v>
      </c>
      <c r="Z7" s="104">
        <f>10000*U7+100*X7+V7</f>
        <v>40809</v>
      </c>
    </row>
    <row r="8" spans="1:27" ht="30" customHeight="1" x14ac:dyDescent="0.4">
      <c r="A8" s="108"/>
      <c r="B8" s="110"/>
      <c r="C8" s="12" t="str">
        <f>IF(I3="","",K4)</f>
        <v/>
      </c>
      <c r="D8" s="13" t="s">
        <v>59</v>
      </c>
      <c r="E8" s="14" t="str">
        <f>IF(I3="","",I4)</f>
        <v/>
      </c>
      <c r="F8" s="12">
        <f>IF(I5="","",K6)</f>
        <v>1</v>
      </c>
      <c r="G8" s="13" t="s">
        <v>59</v>
      </c>
      <c r="H8" s="14">
        <f>IF(I5="","",I6)</f>
        <v>1</v>
      </c>
      <c r="I8" s="15"/>
      <c r="J8" s="16"/>
      <c r="K8" s="17"/>
      <c r="L8" s="8">
        <v>8</v>
      </c>
      <c r="M8" s="9" t="s">
        <v>59</v>
      </c>
      <c r="N8" s="11">
        <v>0</v>
      </c>
      <c r="O8" s="8"/>
      <c r="P8" s="9" t="s">
        <v>59</v>
      </c>
      <c r="Q8" s="10"/>
      <c r="R8" s="95"/>
      <c r="S8" s="105"/>
      <c r="T8" s="106"/>
      <c r="U8" s="91"/>
      <c r="V8" s="97"/>
      <c r="W8" s="91"/>
      <c r="X8" s="99"/>
      <c r="Y8" s="91"/>
      <c r="Z8" s="104"/>
    </row>
    <row r="9" spans="1:27" ht="30" customHeight="1" x14ac:dyDescent="0.4">
      <c r="A9" s="107">
        <v>4</v>
      </c>
      <c r="B9" s="109" t="s">
        <v>139</v>
      </c>
      <c r="C9" s="92" t="str">
        <f>IF(C10="","",IF(C10=E10,"△",IF(C10&gt;E10,"○","●")))</f>
        <v>●</v>
      </c>
      <c r="D9" s="93"/>
      <c r="E9" s="94"/>
      <c r="F9" s="92" t="str">
        <f>IF(F10="","",IF(F10=H10,"△",IF(F10&gt;H10,"○","●")))</f>
        <v>●</v>
      </c>
      <c r="G9" s="93"/>
      <c r="H9" s="94"/>
      <c r="I9" s="92" t="str">
        <f>IF(I10="","",IF(I10=K10,"△",IF(I10&gt;K10,"○","●")))</f>
        <v>●</v>
      </c>
      <c r="J9" s="93"/>
      <c r="K9" s="94"/>
      <c r="L9" s="100"/>
      <c r="M9" s="101"/>
      <c r="N9" s="102"/>
      <c r="O9" s="92" t="str">
        <f>IF(AND(O10="",O10=Q10),"",IF(O10&gt;Q10,"○",IF(O10&lt;Q10,"●",IF(AND(O10&gt;=0,O10=Q10),"△"))))</f>
        <v>●</v>
      </c>
      <c r="P9" s="93"/>
      <c r="Q9" s="94"/>
      <c r="R9" s="95">
        <f>COUNTIF(C9:Q9,"○")</f>
        <v>0</v>
      </c>
      <c r="S9" s="105">
        <f>COUNTIF(C9:Q9,"△")</f>
        <v>0</v>
      </c>
      <c r="T9" s="106">
        <f>COUNTIF(C9:Q9,"●")</f>
        <v>4</v>
      </c>
      <c r="U9" s="103">
        <f>R9*3+S9*1</f>
        <v>0</v>
      </c>
      <c r="V9" s="89">
        <f>SUM(N3:N18)</f>
        <v>3</v>
      </c>
      <c r="W9" s="89">
        <f>SUM(L3:L18)</f>
        <v>31</v>
      </c>
      <c r="X9" s="98">
        <f>V9-W9</f>
        <v>-28</v>
      </c>
      <c r="Y9" s="103">
        <f>RANK(Z9,Z$3:Z$16)</f>
        <v>5</v>
      </c>
      <c r="Z9" s="104">
        <f>10000*U9+100*X9+V9</f>
        <v>-2797</v>
      </c>
    </row>
    <row r="10" spans="1:27" ht="30" customHeight="1" x14ac:dyDescent="0.4">
      <c r="A10" s="108"/>
      <c r="B10" s="110"/>
      <c r="C10" s="12">
        <f>IF(L3="","",N4)</f>
        <v>2</v>
      </c>
      <c r="D10" s="13" t="s">
        <v>59</v>
      </c>
      <c r="E10" s="14">
        <f>IF(L3="","",L4)</f>
        <v>5</v>
      </c>
      <c r="F10" s="12">
        <f>IF(L5="","",N6)</f>
        <v>1</v>
      </c>
      <c r="G10" s="13" t="s">
        <v>59</v>
      </c>
      <c r="H10" s="14">
        <f>IF(L5="","",L6)</f>
        <v>11</v>
      </c>
      <c r="I10" s="12">
        <f>IF(L7="","",N8)</f>
        <v>0</v>
      </c>
      <c r="J10" s="13" t="s">
        <v>59</v>
      </c>
      <c r="K10" s="14">
        <f>IF(L7="","",L8)</f>
        <v>8</v>
      </c>
      <c r="L10" s="18"/>
      <c r="M10" s="16"/>
      <c r="N10" s="19"/>
      <c r="O10" s="8">
        <v>0</v>
      </c>
      <c r="P10" s="9" t="s">
        <v>59</v>
      </c>
      <c r="Q10" s="10">
        <v>7</v>
      </c>
      <c r="R10" s="95"/>
      <c r="S10" s="105"/>
      <c r="T10" s="106"/>
      <c r="U10" s="91"/>
      <c r="V10" s="90"/>
      <c r="W10" s="91"/>
      <c r="X10" s="99"/>
      <c r="Y10" s="91"/>
      <c r="Z10" s="104"/>
    </row>
    <row r="11" spans="1:27" ht="30" customHeight="1" x14ac:dyDescent="0.4">
      <c r="A11" s="107">
        <v>5</v>
      </c>
      <c r="B11" s="109" t="s">
        <v>131</v>
      </c>
      <c r="C11" s="92" t="str">
        <f>IF(C12="","",IF(C12=E12,"△",IF(C12&gt;E12,"○","●")))</f>
        <v>○</v>
      </c>
      <c r="D11" s="93"/>
      <c r="E11" s="94"/>
      <c r="F11" s="92" t="str">
        <f>IF(F12="","",IF(F12=H12,"△",IF(F12&gt;H12,"○","●")))</f>
        <v>○</v>
      </c>
      <c r="G11" s="93"/>
      <c r="H11" s="94"/>
      <c r="I11" s="92" t="str">
        <f>IF(I12="","",IF(I12=K12,"△",IF(I12&gt;K12,"○","●")))</f>
        <v/>
      </c>
      <c r="J11" s="93"/>
      <c r="K11" s="94"/>
      <c r="L11" s="92" t="str">
        <f>IF(L12="","",IF(L12=N12,"△",IF(L12&gt;N12,"○","●")))</f>
        <v>○</v>
      </c>
      <c r="M11" s="93"/>
      <c r="N11" s="94"/>
      <c r="O11" s="100"/>
      <c r="P11" s="101"/>
      <c r="Q11" s="102"/>
      <c r="R11" s="95">
        <f>COUNTIF(C11:Q11,"○")</f>
        <v>3</v>
      </c>
      <c r="S11" s="105">
        <f>COUNTIF(C11:Q11,"△")</f>
        <v>0</v>
      </c>
      <c r="T11" s="106">
        <f>COUNTIF(C11:Q11,"●")</f>
        <v>0</v>
      </c>
      <c r="U11" s="103">
        <f>R11*3+S11*1</f>
        <v>9</v>
      </c>
      <c r="V11" s="89">
        <f>SUM(Q3:Q18)</f>
        <v>17</v>
      </c>
      <c r="W11" s="89">
        <f>SUM(O3:O18)</f>
        <v>0</v>
      </c>
      <c r="X11" s="98">
        <f>V11-W11</f>
        <v>17</v>
      </c>
      <c r="Y11" s="103">
        <f>RANK(Z11,Z$3:Z$16)</f>
        <v>1</v>
      </c>
      <c r="Z11" s="104">
        <f>10000*U11+100*X11+V11</f>
        <v>91717</v>
      </c>
    </row>
    <row r="12" spans="1:27" ht="30" customHeight="1" x14ac:dyDescent="0.4">
      <c r="A12" s="108"/>
      <c r="B12" s="110"/>
      <c r="C12" s="12">
        <f>IF(O3="","",Q4)</f>
        <v>9</v>
      </c>
      <c r="D12" s="13" t="s">
        <v>59</v>
      </c>
      <c r="E12" s="14">
        <f>IF(O3="","",O4)</f>
        <v>0</v>
      </c>
      <c r="F12" s="12">
        <f>IF(O5="","",Q6)</f>
        <v>1</v>
      </c>
      <c r="G12" s="13" t="s">
        <v>59</v>
      </c>
      <c r="H12" s="14">
        <f>IF(O5="","",O6)</f>
        <v>0</v>
      </c>
      <c r="I12" s="12" t="str">
        <f>IF(O7="","",Q8)</f>
        <v/>
      </c>
      <c r="J12" s="13" t="s">
        <v>59</v>
      </c>
      <c r="K12" s="14" t="str">
        <f>IF(O7="","",O8)</f>
        <v/>
      </c>
      <c r="L12" s="12">
        <f>IF(O9="","",Q10)</f>
        <v>7</v>
      </c>
      <c r="M12" s="13" t="s">
        <v>59</v>
      </c>
      <c r="N12" s="14">
        <f>IF(O9="","",O10)</f>
        <v>0</v>
      </c>
      <c r="O12" s="18"/>
      <c r="P12" s="16"/>
      <c r="Q12" s="19"/>
      <c r="R12" s="95"/>
      <c r="S12" s="105"/>
      <c r="T12" s="106"/>
      <c r="U12" s="91"/>
      <c r="V12" s="90"/>
      <c r="W12" s="91"/>
      <c r="X12" s="99"/>
      <c r="Y12" s="91"/>
      <c r="Z12" s="104"/>
    </row>
  </sheetData>
  <protectedRanges>
    <protectedRange password="C4D3" sqref="C9:Q9 C11:Q11 C5:Q5 C3:Q3 C7:Q7" name="関数データ保護_8"/>
  </protectedRanges>
  <mergeCells count="88">
    <mergeCell ref="C2:E2"/>
    <mergeCell ref="F2:H2"/>
    <mergeCell ref="I2:K2"/>
    <mergeCell ref="L2:N2"/>
    <mergeCell ref="O2:Q2"/>
    <mergeCell ref="X3:X4"/>
    <mergeCell ref="Y3:Y4"/>
    <mergeCell ref="Z3:Z4"/>
    <mergeCell ref="A5:A6"/>
    <mergeCell ref="B5:B6"/>
    <mergeCell ref="C5:E5"/>
    <mergeCell ref="F5:H5"/>
    <mergeCell ref="I5:K5"/>
    <mergeCell ref="R3:R4"/>
    <mergeCell ref="S3:S4"/>
    <mergeCell ref="T3:T4"/>
    <mergeCell ref="U3:U4"/>
    <mergeCell ref="A3:A4"/>
    <mergeCell ref="B3:B4"/>
    <mergeCell ref="C3:E3"/>
    <mergeCell ref="F3:H3"/>
    <mergeCell ref="Y5:Y6"/>
    <mergeCell ref="Z5:Z6"/>
    <mergeCell ref="A7:A8"/>
    <mergeCell ref="B7:B8"/>
    <mergeCell ref="C7:E7"/>
    <mergeCell ref="F7:H7"/>
    <mergeCell ref="I7:K7"/>
    <mergeCell ref="L7:N7"/>
    <mergeCell ref="O7:Q7"/>
    <mergeCell ref="S5:S6"/>
    <mergeCell ref="T5:T6"/>
    <mergeCell ref="U5:U6"/>
    <mergeCell ref="V5:V6"/>
    <mergeCell ref="W5:W6"/>
    <mergeCell ref="X5:X6"/>
    <mergeCell ref="L5:N5"/>
    <mergeCell ref="X7:X8"/>
    <mergeCell ref="Y7:Y8"/>
    <mergeCell ref="Z7:Z8"/>
    <mergeCell ref="A9:A10"/>
    <mergeCell ref="B9:B10"/>
    <mergeCell ref="C9:E9"/>
    <mergeCell ref="F9:H9"/>
    <mergeCell ref="I9:K9"/>
    <mergeCell ref="R7:R8"/>
    <mergeCell ref="S7:S8"/>
    <mergeCell ref="T7:T8"/>
    <mergeCell ref="U7:U8"/>
    <mergeCell ref="Y9:Y10"/>
    <mergeCell ref="Z9:Z10"/>
    <mergeCell ref="V9:V10"/>
    <mergeCell ref="W9:W10"/>
    <mergeCell ref="A11:A12"/>
    <mergeCell ref="B11:B12"/>
    <mergeCell ref="C11:E11"/>
    <mergeCell ref="F11:H11"/>
    <mergeCell ref="I11:K11"/>
    <mergeCell ref="X9:X10"/>
    <mergeCell ref="L9:N9"/>
    <mergeCell ref="X11:X12"/>
    <mergeCell ref="Y11:Y12"/>
    <mergeCell ref="Z11:Z12"/>
    <mergeCell ref="R11:R12"/>
    <mergeCell ref="S11:S12"/>
    <mergeCell ref="T11:T12"/>
    <mergeCell ref="U11:U12"/>
    <mergeCell ref="L11:N11"/>
    <mergeCell ref="O11:Q11"/>
    <mergeCell ref="S9:S10"/>
    <mergeCell ref="T9:T10"/>
    <mergeCell ref="U9:U10"/>
    <mergeCell ref="B1:J1"/>
    <mergeCell ref="K1:P1"/>
    <mergeCell ref="S1:U1"/>
    <mergeCell ref="V11:V12"/>
    <mergeCell ref="W11:W12"/>
    <mergeCell ref="O9:Q9"/>
    <mergeCell ref="R9:R10"/>
    <mergeCell ref="V7:V8"/>
    <mergeCell ref="W7:W8"/>
    <mergeCell ref="O5:Q5"/>
    <mergeCell ref="R5:R6"/>
    <mergeCell ref="V3:V4"/>
    <mergeCell ref="W3:W4"/>
    <mergeCell ref="I3:K3"/>
    <mergeCell ref="L3:N3"/>
    <mergeCell ref="O3:Q3"/>
  </mergeCells>
  <phoneticPr fontId="7"/>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V18" sqref="V18:V19"/>
    </sheetView>
  </sheetViews>
  <sheetFormatPr defaultRowHeight="18.75" x14ac:dyDescent="0.4"/>
  <cols>
    <col min="1" max="1" width="7.5" customWidth="1"/>
    <col min="2" max="2" width="19.125" customWidth="1"/>
    <col min="3" max="19" width="5.625" customWidth="1"/>
  </cols>
  <sheetData>
    <row r="1" spans="1:17" ht="30" customHeight="1" thickBot="1" x14ac:dyDescent="0.45">
      <c r="A1" s="21"/>
      <c r="B1" s="87"/>
      <c r="C1" s="87"/>
      <c r="D1" s="87"/>
      <c r="E1" s="87"/>
      <c r="F1" s="87"/>
      <c r="G1" s="87"/>
      <c r="H1" s="87"/>
      <c r="I1" s="87"/>
      <c r="J1" s="87"/>
      <c r="K1" s="88"/>
      <c r="L1" s="88"/>
      <c r="M1" s="88"/>
      <c r="N1" s="88"/>
      <c r="O1" s="88"/>
      <c r="P1" s="88"/>
      <c r="Q1" s="73"/>
    </row>
    <row r="2" spans="1:17" ht="52.5" customHeight="1" x14ac:dyDescent="0.4">
      <c r="A2" s="3"/>
      <c r="B2" s="23" t="s">
        <v>50</v>
      </c>
      <c r="C2" s="114" t="str">
        <f>B3</f>
        <v>ＤＲＥＡＭ</v>
      </c>
      <c r="D2" s="115"/>
      <c r="E2" s="116"/>
      <c r="F2" s="117" t="str">
        <f>B5</f>
        <v>リヴィエール</v>
      </c>
      <c r="G2" s="118"/>
      <c r="H2" s="119"/>
      <c r="I2" s="117" t="str">
        <f>B7</f>
        <v>エス・ヴィエント</v>
      </c>
      <c r="J2" s="118"/>
      <c r="K2" s="119"/>
      <c r="L2" s="117" t="str">
        <f>B9</f>
        <v>都留ＶＭＣ</v>
      </c>
      <c r="M2" s="118"/>
      <c r="N2" s="119"/>
      <c r="O2" s="117" t="str">
        <f>B11</f>
        <v>ヴァリエ都留</v>
      </c>
      <c r="P2" s="118"/>
      <c r="Q2" s="119"/>
    </row>
    <row r="3" spans="1:17" ht="30" customHeight="1" x14ac:dyDescent="0.15">
      <c r="A3" s="107">
        <v>1</v>
      </c>
      <c r="B3" s="109" t="s">
        <v>137</v>
      </c>
      <c r="C3" s="100"/>
      <c r="D3" s="112"/>
      <c r="E3" s="113"/>
      <c r="F3" s="120" t="s">
        <v>132</v>
      </c>
      <c r="G3" s="93"/>
      <c r="H3" s="94"/>
      <c r="I3" s="121" t="s">
        <v>160</v>
      </c>
      <c r="J3" s="93"/>
      <c r="K3" s="94"/>
      <c r="L3" s="121" t="s">
        <v>153</v>
      </c>
      <c r="M3" s="93"/>
      <c r="N3" s="94"/>
      <c r="O3" s="92" t="s">
        <v>155</v>
      </c>
      <c r="P3" s="93"/>
      <c r="Q3" s="94"/>
    </row>
    <row r="4" spans="1:17" ht="30" customHeight="1" x14ac:dyDescent="0.4">
      <c r="A4" s="108"/>
      <c r="B4" s="110"/>
      <c r="C4" s="5"/>
      <c r="D4" s="6"/>
      <c r="E4" s="7"/>
      <c r="F4" s="8"/>
      <c r="G4" s="9" t="s">
        <v>59</v>
      </c>
      <c r="H4" s="10"/>
      <c r="I4" s="8"/>
      <c r="J4" s="9" t="s">
        <v>59</v>
      </c>
      <c r="K4" s="11"/>
      <c r="L4" s="8"/>
      <c r="M4" s="9" t="s">
        <v>59</v>
      </c>
      <c r="N4" s="11"/>
      <c r="O4" s="8"/>
      <c r="P4" s="9" t="s">
        <v>59</v>
      </c>
      <c r="Q4" s="10"/>
    </row>
    <row r="5" spans="1:17" ht="30" customHeight="1" x14ac:dyDescent="0.4">
      <c r="A5" s="107">
        <v>2</v>
      </c>
      <c r="B5" s="109" t="s">
        <v>138</v>
      </c>
      <c r="C5" s="120" t="s">
        <v>157</v>
      </c>
      <c r="D5" s="93"/>
      <c r="E5" s="94"/>
      <c r="F5" s="100"/>
      <c r="G5" s="101"/>
      <c r="H5" s="102"/>
      <c r="I5" s="92" t="s">
        <v>154</v>
      </c>
      <c r="J5" s="93"/>
      <c r="K5" s="94"/>
      <c r="L5" s="92" t="s">
        <v>150</v>
      </c>
      <c r="M5" s="93"/>
      <c r="N5" s="94"/>
      <c r="O5" s="92" t="s">
        <v>151</v>
      </c>
      <c r="P5" s="93"/>
      <c r="Q5" s="94"/>
    </row>
    <row r="6" spans="1:17" ht="30" customHeight="1" x14ac:dyDescent="0.4">
      <c r="A6" s="108"/>
      <c r="B6" s="110"/>
      <c r="C6" s="12"/>
      <c r="D6" s="13" t="s">
        <v>134</v>
      </c>
      <c r="E6" s="14"/>
      <c r="F6" s="15"/>
      <c r="G6" s="16"/>
      <c r="H6" s="17"/>
      <c r="I6" s="8"/>
      <c r="J6" s="9" t="s">
        <v>59</v>
      </c>
      <c r="K6" s="11"/>
      <c r="L6" s="8"/>
      <c r="M6" s="9" t="s">
        <v>59</v>
      </c>
      <c r="N6" s="11"/>
      <c r="O6" s="8"/>
      <c r="P6" s="9" t="s">
        <v>59</v>
      </c>
      <c r="Q6" s="10"/>
    </row>
    <row r="7" spans="1:17" ht="30" customHeight="1" x14ac:dyDescent="0.4">
      <c r="A7" s="107">
        <v>3</v>
      </c>
      <c r="B7" s="109" t="s">
        <v>140</v>
      </c>
      <c r="C7" s="92" t="s">
        <v>162</v>
      </c>
      <c r="D7" s="93"/>
      <c r="E7" s="94"/>
      <c r="F7" s="92" t="s">
        <v>158</v>
      </c>
      <c r="G7" s="93"/>
      <c r="H7" s="94"/>
      <c r="I7" s="100"/>
      <c r="J7" s="101"/>
      <c r="K7" s="102"/>
      <c r="L7" s="120" t="s">
        <v>133</v>
      </c>
      <c r="M7" s="93"/>
      <c r="N7" s="94"/>
      <c r="O7" s="92" t="s">
        <v>161</v>
      </c>
      <c r="P7" s="93"/>
      <c r="Q7" s="94"/>
    </row>
    <row r="8" spans="1:17" ht="30" customHeight="1" x14ac:dyDescent="0.4">
      <c r="A8" s="108"/>
      <c r="B8" s="110"/>
      <c r="C8" s="12"/>
      <c r="D8" s="13" t="s">
        <v>59</v>
      </c>
      <c r="E8" s="14"/>
      <c r="F8" s="12"/>
      <c r="G8" s="13" t="s">
        <v>59</v>
      </c>
      <c r="H8" s="14"/>
      <c r="I8" s="15"/>
      <c r="J8" s="16"/>
      <c r="K8" s="17"/>
      <c r="L8" s="8"/>
      <c r="M8" s="9" t="s">
        <v>59</v>
      </c>
      <c r="N8" s="11"/>
      <c r="O8" s="8"/>
      <c r="P8" s="9" t="s">
        <v>59</v>
      </c>
      <c r="Q8" s="10"/>
    </row>
    <row r="9" spans="1:17" ht="30" customHeight="1" x14ac:dyDescent="0.4">
      <c r="A9" s="107">
        <v>4</v>
      </c>
      <c r="B9" s="109" t="s">
        <v>139</v>
      </c>
      <c r="C9" s="92" t="s">
        <v>156</v>
      </c>
      <c r="D9" s="93"/>
      <c r="E9" s="94"/>
      <c r="F9" s="92" t="s">
        <v>159</v>
      </c>
      <c r="G9" s="93"/>
      <c r="H9" s="94"/>
      <c r="I9" s="92" t="s">
        <v>163</v>
      </c>
      <c r="J9" s="93"/>
      <c r="K9" s="94"/>
      <c r="L9" s="100"/>
      <c r="M9" s="101"/>
      <c r="N9" s="102"/>
      <c r="O9" s="92" t="s">
        <v>152</v>
      </c>
      <c r="P9" s="93"/>
      <c r="Q9" s="94"/>
    </row>
    <row r="10" spans="1:17" ht="30" customHeight="1" x14ac:dyDescent="0.4">
      <c r="A10" s="108"/>
      <c r="B10" s="110"/>
      <c r="C10" s="12"/>
      <c r="D10" s="13" t="s">
        <v>59</v>
      </c>
      <c r="E10" s="14"/>
      <c r="F10" s="12"/>
      <c r="G10" s="13"/>
      <c r="H10" s="14"/>
      <c r="I10" s="12"/>
      <c r="J10" s="13" t="s">
        <v>59</v>
      </c>
      <c r="K10" s="14"/>
      <c r="L10" s="18"/>
      <c r="M10" s="16"/>
      <c r="N10" s="19"/>
      <c r="O10" s="8"/>
      <c r="P10" s="9" t="s">
        <v>59</v>
      </c>
      <c r="Q10" s="10"/>
    </row>
    <row r="11" spans="1:17" ht="30" customHeight="1" x14ac:dyDescent="0.4">
      <c r="A11" s="107">
        <v>5</v>
      </c>
      <c r="B11" s="109" t="s">
        <v>131</v>
      </c>
      <c r="C11" s="92" t="s">
        <v>156</v>
      </c>
      <c r="D11" s="93"/>
      <c r="E11" s="94"/>
      <c r="F11" s="92" t="s">
        <v>159</v>
      </c>
      <c r="G11" s="93"/>
      <c r="H11" s="94"/>
      <c r="I11" s="92" t="s">
        <v>162</v>
      </c>
      <c r="J11" s="93"/>
      <c r="K11" s="94"/>
      <c r="L11" s="92" t="s">
        <v>159</v>
      </c>
      <c r="M11" s="93"/>
      <c r="N11" s="94"/>
      <c r="O11" s="100"/>
      <c r="P11" s="101"/>
      <c r="Q11" s="102"/>
    </row>
    <row r="12" spans="1:17" ht="30" customHeight="1" x14ac:dyDescent="0.4">
      <c r="A12" s="108"/>
      <c r="B12" s="110"/>
      <c r="C12" s="12"/>
      <c r="D12" s="13" t="s">
        <v>59</v>
      </c>
      <c r="E12" s="14"/>
      <c r="F12" s="12"/>
      <c r="G12" s="13" t="s">
        <v>59</v>
      </c>
      <c r="H12" s="14"/>
      <c r="I12" s="12"/>
      <c r="J12" s="13" t="s">
        <v>59</v>
      </c>
      <c r="K12" s="14"/>
      <c r="L12" s="12"/>
      <c r="M12" s="13" t="s">
        <v>59</v>
      </c>
      <c r="N12" s="14"/>
      <c r="O12" s="18"/>
      <c r="P12" s="16"/>
      <c r="Q12" s="19"/>
    </row>
    <row r="14" spans="1:17" ht="19.5" x14ac:dyDescent="0.4">
      <c r="A14" s="74" t="s">
        <v>136</v>
      </c>
    </row>
  </sheetData>
  <protectedRanges>
    <protectedRange password="C4D3" sqref="C9:Q9 C11:Q11 C5:Q5 C3:Q3 C7:Q7" name="関数データ保護_8"/>
  </protectedRanges>
  <mergeCells count="42">
    <mergeCell ref="L9:N9"/>
    <mergeCell ref="O7:Q7"/>
    <mergeCell ref="A11:A12"/>
    <mergeCell ref="B11:B12"/>
    <mergeCell ref="C11:E11"/>
    <mergeCell ref="F11:H11"/>
    <mergeCell ref="I11:K11"/>
    <mergeCell ref="L11:N11"/>
    <mergeCell ref="O9:Q9"/>
    <mergeCell ref="O11:Q11"/>
    <mergeCell ref="A9:A10"/>
    <mergeCell ref="B9:B10"/>
    <mergeCell ref="C9:E9"/>
    <mergeCell ref="F9:H9"/>
    <mergeCell ref="I9:K9"/>
    <mergeCell ref="L5:N5"/>
    <mergeCell ref="O3:Q3"/>
    <mergeCell ref="A7:A8"/>
    <mergeCell ref="B7:B8"/>
    <mergeCell ref="C7:E7"/>
    <mergeCell ref="F7:H7"/>
    <mergeCell ref="I7:K7"/>
    <mergeCell ref="L7:N7"/>
    <mergeCell ref="O5:Q5"/>
    <mergeCell ref="A5:A6"/>
    <mergeCell ref="B5:B6"/>
    <mergeCell ref="C5:E5"/>
    <mergeCell ref="F5:H5"/>
    <mergeCell ref="I5:K5"/>
    <mergeCell ref="A3:A4"/>
    <mergeCell ref="B3:B4"/>
    <mergeCell ref="C3:E3"/>
    <mergeCell ref="F3:H3"/>
    <mergeCell ref="I3:K3"/>
    <mergeCell ref="L3:N3"/>
    <mergeCell ref="B1:J1"/>
    <mergeCell ref="K1:P1"/>
    <mergeCell ref="C2:E2"/>
    <mergeCell ref="F2:H2"/>
    <mergeCell ref="I2:K2"/>
    <mergeCell ref="L2:N2"/>
    <mergeCell ref="O2:Q2"/>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L12" sqref="L12"/>
    </sheetView>
  </sheetViews>
  <sheetFormatPr defaultRowHeight="18.75" x14ac:dyDescent="0.4"/>
  <cols>
    <col min="1" max="1" width="14" customWidth="1"/>
  </cols>
  <sheetData>
    <row r="1" spans="1:9" ht="25.5" x14ac:dyDescent="0.4">
      <c r="A1" s="151" t="s">
        <v>79</v>
      </c>
      <c r="B1" s="151"/>
      <c r="C1" s="151"/>
      <c r="D1" s="151"/>
      <c r="E1" s="151"/>
      <c r="F1" s="151"/>
      <c r="G1" s="151"/>
      <c r="H1" s="151"/>
      <c r="I1" s="151"/>
    </row>
    <row r="2" spans="1:9" ht="33.75" customHeight="1" x14ac:dyDescent="0.4">
      <c r="A2" s="32" t="s">
        <v>80</v>
      </c>
      <c r="B2" s="155">
        <v>43778</v>
      </c>
      <c r="C2" s="153"/>
      <c r="D2" s="154"/>
      <c r="E2" s="32" t="s">
        <v>60</v>
      </c>
      <c r="F2" s="152" t="s">
        <v>82</v>
      </c>
      <c r="G2" s="153"/>
      <c r="H2" s="153"/>
      <c r="I2" s="154"/>
    </row>
    <row r="3" spans="1:9" ht="37.5" x14ac:dyDescent="0.4">
      <c r="A3" s="33" t="s">
        <v>61</v>
      </c>
      <c r="B3" s="148" t="s">
        <v>149</v>
      </c>
      <c r="C3" s="148"/>
      <c r="D3" s="148"/>
      <c r="E3" s="34" t="s">
        <v>62</v>
      </c>
      <c r="F3" s="147" t="s">
        <v>81</v>
      </c>
      <c r="G3" s="148"/>
      <c r="H3" s="148"/>
      <c r="I3" s="149"/>
    </row>
    <row r="4" spans="1:9" x14ac:dyDescent="0.4">
      <c r="D4" s="31"/>
    </row>
    <row r="5" spans="1:9" ht="30" customHeight="1" x14ac:dyDescent="0.4">
      <c r="A5" s="35" t="s">
        <v>63</v>
      </c>
      <c r="B5" s="147" t="s">
        <v>64</v>
      </c>
      <c r="C5" s="148"/>
      <c r="D5" s="148"/>
      <c r="E5" s="148"/>
      <c r="F5" s="149"/>
      <c r="G5" s="36" t="s">
        <v>65</v>
      </c>
      <c r="H5" s="150" t="s">
        <v>66</v>
      </c>
      <c r="I5" s="149"/>
    </row>
    <row r="6" spans="1:9" ht="30" customHeight="1" x14ac:dyDescent="0.4">
      <c r="A6" s="37" t="s">
        <v>78</v>
      </c>
      <c r="B6" s="141" t="s">
        <v>141</v>
      </c>
      <c r="C6" s="142"/>
      <c r="D6" s="39" t="s">
        <v>67</v>
      </c>
      <c r="E6" s="142" t="s">
        <v>142</v>
      </c>
      <c r="F6" s="143"/>
      <c r="G6" s="38"/>
      <c r="H6" s="133" t="s">
        <v>145</v>
      </c>
      <c r="I6" s="133" t="s">
        <v>144</v>
      </c>
    </row>
    <row r="7" spans="1:9" ht="30" customHeight="1" x14ac:dyDescent="0.4">
      <c r="A7" s="146" t="s">
        <v>84</v>
      </c>
      <c r="B7" s="144">
        <v>0</v>
      </c>
      <c r="C7" s="41"/>
      <c r="D7" s="41" t="s">
        <v>73</v>
      </c>
      <c r="E7" s="41"/>
      <c r="F7" s="139">
        <v>8</v>
      </c>
      <c r="G7" s="40"/>
      <c r="H7" s="136"/>
      <c r="I7" s="134"/>
    </row>
    <row r="8" spans="1:9" ht="30" customHeight="1" x14ac:dyDescent="0.4">
      <c r="A8" s="134"/>
      <c r="B8" s="145"/>
      <c r="C8" s="43"/>
      <c r="D8" s="43" t="s">
        <v>73</v>
      </c>
      <c r="E8" s="43"/>
      <c r="F8" s="140"/>
      <c r="G8" s="42"/>
      <c r="H8" s="44"/>
      <c r="I8" s="59"/>
    </row>
    <row r="9" spans="1:9" ht="30" customHeight="1" x14ac:dyDescent="0.4">
      <c r="A9" s="37" t="s">
        <v>70</v>
      </c>
      <c r="B9" s="141" t="s">
        <v>147</v>
      </c>
      <c r="C9" s="142"/>
      <c r="D9" s="39" t="s">
        <v>71</v>
      </c>
      <c r="E9" s="142" t="s">
        <v>148</v>
      </c>
      <c r="F9" s="143"/>
      <c r="G9" s="38"/>
      <c r="H9" s="133" t="s">
        <v>141</v>
      </c>
      <c r="I9" s="133" t="s">
        <v>146</v>
      </c>
    </row>
    <row r="10" spans="1:9" ht="30" customHeight="1" x14ac:dyDescent="0.4">
      <c r="A10" s="135" t="s">
        <v>85</v>
      </c>
      <c r="B10" s="137">
        <v>8</v>
      </c>
      <c r="C10" s="41"/>
      <c r="D10" s="41" t="s">
        <v>73</v>
      </c>
      <c r="E10" s="41"/>
      <c r="F10" s="139">
        <v>0</v>
      </c>
      <c r="G10" s="40"/>
      <c r="H10" s="136"/>
      <c r="I10" s="134"/>
    </row>
    <row r="11" spans="1:9" ht="30" customHeight="1" x14ac:dyDescent="0.4">
      <c r="A11" s="136"/>
      <c r="B11" s="138"/>
      <c r="C11" s="43"/>
      <c r="D11" s="43" t="s">
        <v>73</v>
      </c>
      <c r="E11" s="43"/>
      <c r="F11" s="140"/>
      <c r="G11" s="42"/>
      <c r="H11" s="44"/>
      <c r="I11" s="59"/>
    </row>
    <row r="12" spans="1:9" ht="30" customHeight="1" x14ac:dyDescent="0.4">
      <c r="A12" s="37" t="s">
        <v>74</v>
      </c>
      <c r="B12" s="141"/>
      <c r="C12" s="142"/>
      <c r="D12" s="39" t="s">
        <v>71</v>
      </c>
      <c r="E12" s="142"/>
      <c r="F12" s="143"/>
      <c r="G12" s="38"/>
      <c r="H12" s="133"/>
      <c r="I12" s="133"/>
    </row>
    <row r="13" spans="1:9" ht="30" customHeight="1" x14ac:dyDescent="0.4">
      <c r="A13" s="135"/>
      <c r="B13" s="144"/>
      <c r="C13" s="41"/>
      <c r="D13" s="41" t="s">
        <v>73</v>
      </c>
      <c r="E13" s="41"/>
      <c r="F13" s="139"/>
      <c r="G13" s="40"/>
      <c r="H13" s="136"/>
      <c r="I13" s="134"/>
    </row>
    <row r="14" spans="1:9" ht="30" customHeight="1" x14ac:dyDescent="0.4">
      <c r="A14" s="136"/>
      <c r="B14" s="145"/>
      <c r="C14" s="43"/>
      <c r="D14" s="43" t="s">
        <v>73</v>
      </c>
      <c r="E14" s="43"/>
      <c r="F14" s="140"/>
      <c r="G14" s="42"/>
      <c r="H14" s="44"/>
      <c r="I14" s="45"/>
    </row>
    <row r="15" spans="1:9" ht="30" customHeight="1" x14ac:dyDescent="0.4">
      <c r="A15" s="48" t="s">
        <v>75</v>
      </c>
      <c r="B15" s="130"/>
      <c r="C15" s="131"/>
      <c r="D15" s="49" t="s">
        <v>71</v>
      </c>
      <c r="E15" s="131"/>
      <c r="F15" s="132"/>
      <c r="G15" s="50"/>
      <c r="H15" s="122"/>
      <c r="I15" s="122"/>
    </row>
    <row r="16" spans="1:9" ht="30" customHeight="1" x14ac:dyDescent="0.4">
      <c r="A16" s="125" t="s">
        <v>72</v>
      </c>
      <c r="B16" s="126"/>
      <c r="C16" s="51"/>
      <c r="D16" s="51" t="s">
        <v>73</v>
      </c>
      <c r="E16" s="51"/>
      <c r="F16" s="128"/>
      <c r="G16" s="52"/>
      <c r="H16" s="123"/>
      <c r="I16" s="124"/>
    </row>
    <row r="17" spans="1:9" ht="30" customHeight="1" x14ac:dyDescent="0.4">
      <c r="A17" s="123"/>
      <c r="B17" s="127"/>
      <c r="C17" s="53"/>
      <c r="D17" s="53" t="s">
        <v>73</v>
      </c>
      <c r="E17" s="53"/>
      <c r="F17" s="129"/>
      <c r="G17" s="54"/>
      <c r="H17" s="55"/>
      <c r="I17" s="56"/>
    </row>
    <row r="18" spans="1:9" ht="30" customHeight="1" x14ac:dyDescent="0.4">
      <c r="A18" s="48" t="s">
        <v>76</v>
      </c>
      <c r="B18" s="130"/>
      <c r="C18" s="131"/>
      <c r="D18" s="49" t="s">
        <v>71</v>
      </c>
      <c r="E18" s="131"/>
      <c r="F18" s="132"/>
      <c r="G18" s="50"/>
      <c r="H18" s="122"/>
      <c r="I18" s="122"/>
    </row>
    <row r="19" spans="1:9" ht="30" customHeight="1" x14ac:dyDescent="0.4">
      <c r="A19" s="125" t="s">
        <v>72</v>
      </c>
      <c r="B19" s="126"/>
      <c r="C19" s="51"/>
      <c r="D19" s="51" t="s">
        <v>73</v>
      </c>
      <c r="E19" s="51"/>
      <c r="F19" s="128"/>
      <c r="G19" s="52"/>
      <c r="H19" s="123"/>
      <c r="I19" s="124"/>
    </row>
    <row r="20" spans="1:9" ht="30" customHeight="1" x14ac:dyDescent="0.4">
      <c r="A20" s="123"/>
      <c r="B20" s="127"/>
      <c r="C20" s="53"/>
      <c r="D20" s="53" t="s">
        <v>73</v>
      </c>
      <c r="E20" s="53"/>
      <c r="F20" s="129"/>
      <c r="G20" s="54"/>
      <c r="H20" s="55"/>
      <c r="I20" s="56"/>
    </row>
    <row r="21" spans="1:9" ht="30" customHeight="1" x14ac:dyDescent="0.4">
      <c r="A21" s="57" t="s">
        <v>77</v>
      </c>
      <c r="B21" s="130"/>
      <c r="C21" s="131"/>
      <c r="D21" s="49" t="s">
        <v>71</v>
      </c>
      <c r="E21" s="131"/>
      <c r="F21" s="132"/>
      <c r="G21" s="50"/>
      <c r="H21" s="122"/>
      <c r="I21" s="122"/>
    </row>
    <row r="22" spans="1:9" ht="30" customHeight="1" x14ac:dyDescent="0.4">
      <c r="A22" s="125" t="s">
        <v>72</v>
      </c>
      <c r="B22" s="126"/>
      <c r="C22" s="51"/>
      <c r="D22" s="51" t="s">
        <v>73</v>
      </c>
      <c r="E22" s="51"/>
      <c r="F22" s="128"/>
      <c r="G22" s="52"/>
      <c r="H22" s="123"/>
      <c r="I22" s="124"/>
    </row>
    <row r="23" spans="1:9" ht="30" customHeight="1" x14ac:dyDescent="0.4">
      <c r="A23" s="123"/>
      <c r="B23" s="127"/>
      <c r="C23" s="53"/>
      <c r="D23" s="53" t="s">
        <v>73</v>
      </c>
      <c r="E23" s="53"/>
      <c r="F23" s="129"/>
      <c r="G23" s="54"/>
      <c r="H23" s="55"/>
      <c r="I23" s="56"/>
    </row>
    <row r="24" spans="1:9" ht="30" customHeight="1" x14ac:dyDescent="0.4">
      <c r="A24" s="58"/>
      <c r="D24" s="31"/>
    </row>
    <row r="25" spans="1:9" x14ac:dyDescent="0.4">
      <c r="A25" s="46"/>
      <c r="D25" s="31"/>
    </row>
    <row r="26" spans="1:9" x14ac:dyDescent="0.4">
      <c r="A26" s="46"/>
      <c r="B26" s="47"/>
      <c r="D26" s="31"/>
    </row>
    <row r="27" spans="1:9" x14ac:dyDescent="0.4">
      <c r="A27" s="46"/>
      <c r="B27" s="47"/>
      <c r="D27" s="31"/>
    </row>
    <row r="28" spans="1:9" x14ac:dyDescent="0.4">
      <c r="A28" s="46"/>
      <c r="D28" s="31"/>
    </row>
    <row r="29" spans="1:9" x14ac:dyDescent="0.4">
      <c r="A29" s="46"/>
      <c r="D29" s="31"/>
    </row>
    <row r="30" spans="1:9" x14ac:dyDescent="0.4">
      <c r="D30" s="31"/>
    </row>
    <row r="31" spans="1:9" x14ac:dyDescent="0.4">
      <c r="D31" s="31"/>
    </row>
    <row r="32" spans="1:9" x14ac:dyDescent="0.4">
      <c r="D32" s="31"/>
    </row>
    <row r="33" spans="4:4" x14ac:dyDescent="0.4">
      <c r="D33" s="31"/>
    </row>
    <row r="34" spans="4:4" x14ac:dyDescent="0.4">
      <c r="D34" s="31"/>
    </row>
    <row r="35" spans="4:4" x14ac:dyDescent="0.4">
      <c r="D35" s="31"/>
    </row>
    <row r="36" spans="4:4" x14ac:dyDescent="0.4">
      <c r="D36" s="31"/>
    </row>
  </sheetData>
  <mergeCells count="49">
    <mergeCell ref="A1:I1"/>
    <mergeCell ref="F2:I2"/>
    <mergeCell ref="B3:D3"/>
    <mergeCell ref="F3:I3"/>
    <mergeCell ref="B2:D2"/>
    <mergeCell ref="B5:F5"/>
    <mergeCell ref="H5:I5"/>
    <mergeCell ref="B6:C6"/>
    <mergeCell ref="E6:F6"/>
    <mergeCell ref="H6:H7"/>
    <mergeCell ref="I6:I7"/>
    <mergeCell ref="A7:A8"/>
    <mergeCell ref="B7:B8"/>
    <mergeCell ref="F7:F8"/>
    <mergeCell ref="B9:C9"/>
    <mergeCell ref="E9:F9"/>
    <mergeCell ref="A16:A17"/>
    <mergeCell ref="B16:B17"/>
    <mergeCell ref="F16:F17"/>
    <mergeCell ref="I9:I10"/>
    <mergeCell ref="A10:A11"/>
    <mergeCell ref="B10:B11"/>
    <mergeCell ref="F10:F11"/>
    <mergeCell ref="B12:C12"/>
    <mergeCell ref="E12:F12"/>
    <mergeCell ref="H12:H13"/>
    <mergeCell ref="I12:I13"/>
    <mergeCell ref="A13:A14"/>
    <mergeCell ref="B13:B14"/>
    <mergeCell ref="H9:H10"/>
    <mergeCell ref="F13:F14"/>
    <mergeCell ref="B15:C15"/>
    <mergeCell ref="E15:F15"/>
    <mergeCell ref="H15:H16"/>
    <mergeCell ref="I15:I16"/>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1" workbookViewId="0">
      <selection activeCell="M18" sqref="M18"/>
    </sheetView>
  </sheetViews>
  <sheetFormatPr defaultRowHeight="18.75" x14ac:dyDescent="0.4"/>
  <cols>
    <col min="1" max="1" width="14" customWidth="1"/>
  </cols>
  <sheetData>
    <row r="1" spans="1:9" ht="25.5" x14ac:dyDescent="0.4">
      <c r="A1" s="151" t="s">
        <v>79</v>
      </c>
      <c r="B1" s="151"/>
      <c r="C1" s="151"/>
      <c r="D1" s="151"/>
      <c r="E1" s="151"/>
      <c r="F1" s="151"/>
      <c r="G1" s="151"/>
      <c r="H1" s="151"/>
      <c r="I1" s="151"/>
    </row>
    <row r="2" spans="1:9" ht="33.75" customHeight="1" x14ac:dyDescent="0.4">
      <c r="A2" s="32" t="s">
        <v>80</v>
      </c>
      <c r="B2" s="155">
        <v>43785</v>
      </c>
      <c r="C2" s="153"/>
      <c r="D2" s="154"/>
      <c r="E2" s="32" t="s">
        <v>60</v>
      </c>
      <c r="F2" s="152" t="s">
        <v>82</v>
      </c>
      <c r="G2" s="153"/>
      <c r="H2" s="153"/>
      <c r="I2" s="154"/>
    </row>
    <row r="3" spans="1:9" ht="37.5" x14ac:dyDescent="0.4">
      <c r="A3" s="33" t="s">
        <v>61</v>
      </c>
      <c r="B3" s="148"/>
      <c r="C3" s="148"/>
      <c r="D3" s="148"/>
      <c r="E3" s="34" t="s">
        <v>62</v>
      </c>
      <c r="F3" s="147" t="s">
        <v>81</v>
      </c>
      <c r="G3" s="148"/>
      <c r="H3" s="148"/>
      <c r="I3" s="149"/>
    </row>
    <row r="4" spans="1:9" x14ac:dyDescent="0.4">
      <c r="D4" s="31"/>
    </row>
    <row r="5" spans="1:9" ht="30" customHeight="1" x14ac:dyDescent="0.4">
      <c r="A5" s="35" t="s">
        <v>63</v>
      </c>
      <c r="B5" s="147" t="s">
        <v>64</v>
      </c>
      <c r="C5" s="148"/>
      <c r="D5" s="148"/>
      <c r="E5" s="148"/>
      <c r="F5" s="149"/>
      <c r="G5" s="36" t="s">
        <v>65</v>
      </c>
      <c r="H5" s="150" t="s">
        <v>66</v>
      </c>
      <c r="I5" s="149"/>
    </row>
    <row r="6" spans="1:9" ht="30" customHeight="1" x14ac:dyDescent="0.4">
      <c r="A6" s="37" t="s">
        <v>90</v>
      </c>
      <c r="B6" s="141" t="s">
        <v>142</v>
      </c>
      <c r="C6" s="142"/>
      <c r="D6" s="39" t="s">
        <v>67</v>
      </c>
      <c r="E6" s="142" t="s">
        <v>148</v>
      </c>
      <c r="F6" s="143"/>
      <c r="G6" s="38"/>
      <c r="H6" s="133" t="s">
        <v>169</v>
      </c>
      <c r="I6" s="133"/>
    </row>
    <row r="7" spans="1:9" ht="30" customHeight="1" x14ac:dyDescent="0.4">
      <c r="A7" s="146" t="s">
        <v>164</v>
      </c>
      <c r="B7" s="144">
        <v>11</v>
      </c>
      <c r="C7" s="41">
        <v>3</v>
      </c>
      <c r="D7" s="41" t="s">
        <v>73</v>
      </c>
      <c r="E7" s="41">
        <v>1</v>
      </c>
      <c r="F7" s="139">
        <v>1</v>
      </c>
      <c r="G7" s="40"/>
      <c r="H7" s="136"/>
      <c r="I7" s="134"/>
    </row>
    <row r="8" spans="1:9" ht="30" customHeight="1" x14ac:dyDescent="0.4">
      <c r="A8" s="134"/>
      <c r="B8" s="145"/>
      <c r="C8" s="43">
        <v>8</v>
      </c>
      <c r="D8" s="43" t="s">
        <v>73</v>
      </c>
      <c r="E8" s="43">
        <v>0</v>
      </c>
      <c r="F8" s="140"/>
      <c r="G8" s="42"/>
      <c r="H8" s="44"/>
      <c r="I8" s="45"/>
    </row>
    <row r="9" spans="1:9" ht="30" customHeight="1" x14ac:dyDescent="0.4">
      <c r="A9" s="37" t="s">
        <v>91</v>
      </c>
      <c r="B9" s="141" t="s">
        <v>142</v>
      </c>
      <c r="C9" s="142"/>
      <c r="D9" s="39" t="s">
        <v>71</v>
      </c>
      <c r="E9" s="142" t="s">
        <v>165</v>
      </c>
      <c r="F9" s="143"/>
      <c r="G9" s="38"/>
      <c r="H9" s="133" t="s">
        <v>170</v>
      </c>
      <c r="I9" s="133"/>
    </row>
    <row r="10" spans="1:9" ht="30" customHeight="1" x14ac:dyDescent="0.4">
      <c r="A10" s="135" t="s">
        <v>166</v>
      </c>
      <c r="B10" s="144">
        <v>0</v>
      </c>
      <c r="C10" s="41">
        <v>0</v>
      </c>
      <c r="D10" s="41" t="s">
        <v>73</v>
      </c>
      <c r="E10" s="41">
        <v>1</v>
      </c>
      <c r="F10" s="139">
        <v>1</v>
      </c>
      <c r="G10" s="40"/>
      <c r="H10" s="136"/>
      <c r="I10" s="134"/>
    </row>
    <row r="11" spans="1:9" ht="30" customHeight="1" x14ac:dyDescent="0.4">
      <c r="A11" s="136"/>
      <c r="B11" s="145"/>
      <c r="C11" s="43">
        <v>0</v>
      </c>
      <c r="D11" s="43" t="s">
        <v>73</v>
      </c>
      <c r="E11" s="43">
        <v>0</v>
      </c>
      <c r="F11" s="140"/>
      <c r="G11" s="42"/>
      <c r="H11" s="44"/>
      <c r="I11" s="45"/>
    </row>
    <row r="12" spans="1:9" ht="30" customHeight="1" x14ac:dyDescent="0.4">
      <c r="A12" s="37" t="s">
        <v>74</v>
      </c>
      <c r="B12" s="141" t="s">
        <v>148</v>
      </c>
      <c r="C12" s="142"/>
      <c r="D12" s="39" t="s">
        <v>71</v>
      </c>
      <c r="E12" s="142" t="s">
        <v>165</v>
      </c>
      <c r="F12" s="143"/>
      <c r="G12" s="38"/>
      <c r="H12" s="133" t="s">
        <v>168</v>
      </c>
      <c r="I12" s="133"/>
    </row>
    <row r="13" spans="1:9" ht="30" customHeight="1" x14ac:dyDescent="0.4">
      <c r="A13" s="135" t="s">
        <v>85</v>
      </c>
      <c r="B13" s="144">
        <v>0</v>
      </c>
      <c r="C13" s="41">
        <v>0</v>
      </c>
      <c r="D13" s="41" t="s">
        <v>73</v>
      </c>
      <c r="E13" s="41">
        <v>2</v>
      </c>
      <c r="F13" s="139">
        <v>7</v>
      </c>
      <c r="G13" s="40"/>
      <c r="H13" s="136"/>
      <c r="I13" s="134"/>
    </row>
    <row r="14" spans="1:9" ht="30" customHeight="1" x14ac:dyDescent="0.4">
      <c r="A14" s="136"/>
      <c r="B14" s="145"/>
      <c r="C14" s="43">
        <v>0</v>
      </c>
      <c r="D14" s="43" t="s">
        <v>73</v>
      </c>
      <c r="E14" s="43">
        <v>5</v>
      </c>
      <c r="F14" s="140"/>
      <c r="G14" s="42"/>
      <c r="H14" s="44"/>
      <c r="I14" s="45"/>
    </row>
    <row r="15" spans="1:9" ht="30" customHeight="1" x14ac:dyDescent="0.4">
      <c r="A15" s="48" t="s">
        <v>75</v>
      </c>
      <c r="B15" s="130"/>
      <c r="C15" s="131"/>
      <c r="D15" s="49" t="s">
        <v>71</v>
      </c>
      <c r="E15" s="131"/>
      <c r="F15" s="132"/>
      <c r="G15" s="50"/>
      <c r="H15" s="122" t="s">
        <v>68</v>
      </c>
      <c r="I15" s="122"/>
    </row>
    <row r="16" spans="1:9" ht="30" customHeight="1" x14ac:dyDescent="0.4">
      <c r="A16" s="125" t="s">
        <v>86</v>
      </c>
      <c r="B16" s="126"/>
      <c r="C16" s="51"/>
      <c r="D16" s="51" t="s">
        <v>73</v>
      </c>
      <c r="E16" s="51"/>
      <c r="F16" s="128"/>
      <c r="G16" s="52"/>
      <c r="H16" s="123"/>
      <c r="I16" s="124"/>
    </row>
    <row r="17" spans="1:9" ht="30" customHeight="1" x14ac:dyDescent="0.4">
      <c r="A17" s="123"/>
      <c r="B17" s="127"/>
      <c r="C17" s="53"/>
      <c r="D17" s="53" t="s">
        <v>73</v>
      </c>
      <c r="E17" s="53"/>
      <c r="F17" s="129"/>
      <c r="G17" s="54"/>
      <c r="H17" s="75" t="s">
        <v>69</v>
      </c>
      <c r="I17" s="56"/>
    </row>
    <row r="18" spans="1:9" ht="30" customHeight="1" x14ac:dyDescent="0.4">
      <c r="A18" s="48" t="s">
        <v>76</v>
      </c>
      <c r="B18" s="130"/>
      <c r="C18" s="131"/>
      <c r="D18" s="49" t="s">
        <v>71</v>
      </c>
      <c r="E18" s="131"/>
      <c r="F18" s="132"/>
      <c r="G18" s="50"/>
      <c r="H18" s="122" t="s">
        <v>68</v>
      </c>
      <c r="I18" s="122"/>
    </row>
    <row r="19" spans="1:9" ht="30" customHeight="1" x14ac:dyDescent="0.4">
      <c r="A19" s="125" t="s">
        <v>87</v>
      </c>
      <c r="B19" s="126"/>
      <c r="C19" s="51"/>
      <c r="D19" s="51" t="s">
        <v>73</v>
      </c>
      <c r="E19" s="51"/>
      <c r="F19" s="128"/>
      <c r="G19" s="52"/>
      <c r="H19" s="123"/>
      <c r="I19" s="124"/>
    </row>
    <row r="20" spans="1:9" ht="30" customHeight="1" x14ac:dyDescent="0.4">
      <c r="A20" s="123"/>
      <c r="B20" s="127"/>
      <c r="C20" s="53"/>
      <c r="D20" s="53" t="s">
        <v>73</v>
      </c>
      <c r="E20" s="53"/>
      <c r="F20" s="129"/>
      <c r="G20" s="54"/>
      <c r="H20" s="75" t="s">
        <v>69</v>
      </c>
      <c r="I20" s="56"/>
    </row>
    <row r="21" spans="1:9" ht="30" customHeight="1" x14ac:dyDescent="0.4">
      <c r="A21" s="57" t="s">
        <v>77</v>
      </c>
      <c r="B21" s="130"/>
      <c r="C21" s="131"/>
      <c r="D21" s="49" t="s">
        <v>71</v>
      </c>
      <c r="E21" s="131"/>
      <c r="F21" s="132"/>
      <c r="G21" s="50"/>
      <c r="H21" s="122" t="s">
        <v>68</v>
      </c>
      <c r="I21" s="122"/>
    </row>
    <row r="22" spans="1:9" ht="30" customHeight="1" x14ac:dyDescent="0.4">
      <c r="A22" s="125" t="s">
        <v>88</v>
      </c>
      <c r="B22" s="126"/>
      <c r="C22" s="51"/>
      <c r="D22" s="51" t="s">
        <v>73</v>
      </c>
      <c r="E22" s="51"/>
      <c r="F22" s="128"/>
      <c r="G22" s="52"/>
      <c r="H22" s="123"/>
      <c r="I22" s="124"/>
    </row>
    <row r="23" spans="1:9" ht="30" customHeight="1" x14ac:dyDescent="0.4">
      <c r="A23" s="123"/>
      <c r="B23" s="127"/>
      <c r="C23" s="53"/>
      <c r="D23" s="53" t="s">
        <v>73</v>
      </c>
      <c r="E23" s="53"/>
      <c r="F23" s="129"/>
      <c r="G23" s="54"/>
      <c r="H23" s="75" t="s">
        <v>69</v>
      </c>
      <c r="I23" s="56"/>
    </row>
    <row r="24" spans="1:9" ht="30" customHeight="1" x14ac:dyDescent="0.4">
      <c r="A24" s="58" t="s">
        <v>135</v>
      </c>
      <c r="D24" s="31"/>
    </row>
    <row r="25" spans="1:9" x14ac:dyDescent="0.4">
      <c r="A25" s="46"/>
      <c r="D25" s="31"/>
    </row>
    <row r="26" spans="1:9" x14ac:dyDescent="0.4">
      <c r="A26" s="46"/>
      <c r="B26" s="47"/>
      <c r="D26" s="31"/>
    </row>
    <row r="27" spans="1:9" x14ac:dyDescent="0.4">
      <c r="A27" s="46"/>
      <c r="B27" s="47"/>
      <c r="D27" s="31"/>
    </row>
    <row r="28" spans="1:9" x14ac:dyDescent="0.4">
      <c r="A28" s="46"/>
      <c r="D28" s="31"/>
    </row>
    <row r="29" spans="1:9" x14ac:dyDescent="0.4">
      <c r="A29" s="46"/>
      <c r="D29" s="31"/>
    </row>
    <row r="30" spans="1:9" x14ac:dyDescent="0.4">
      <c r="D30" s="31"/>
    </row>
    <row r="31" spans="1:9" x14ac:dyDescent="0.4">
      <c r="D31" s="31"/>
    </row>
    <row r="32" spans="1:9" x14ac:dyDescent="0.4">
      <c r="D32" s="31"/>
    </row>
    <row r="33" spans="4:4" x14ac:dyDescent="0.4">
      <c r="D33" s="31"/>
    </row>
    <row r="34" spans="4:4" x14ac:dyDescent="0.4">
      <c r="D34" s="31"/>
    </row>
    <row r="35" spans="4:4" x14ac:dyDescent="0.4">
      <c r="D35" s="31"/>
    </row>
    <row r="36" spans="4:4" x14ac:dyDescent="0.4">
      <c r="D36" s="31"/>
    </row>
  </sheetData>
  <mergeCells count="49">
    <mergeCell ref="B5:F5"/>
    <mergeCell ref="H5:I5"/>
    <mergeCell ref="A1:I1"/>
    <mergeCell ref="B2:D2"/>
    <mergeCell ref="F2:I2"/>
    <mergeCell ref="B3:D3"/>
    <mergeCell ref="F3:I3"/>
    <mergeCell ref="B6:C6"/>
    <mergeCell ref="E6:F6"/>
    <mergeCell ref="H6:H7"/>
    <mergeCell ref="I6:I7"/>
    <mergeCell ref="A7:A8"/>
    <mergeCell ref="B7:B8"/>
    <mergeCell ref="F7:F8"/>
    <mergeCell ref="B9:C9"/>
    <mergeCell ref="E9:F9"/>
    <mergeCell ref="H9:H10"/>
    <mergeCell ref="I9:I10"/>
    <mergeCell ref="A10:A11"/>
    <mergeCell ref="B10:B11"/>
    <mergeCell ref="F10:F11"/>
    <mergeCell ref="B12:C12"/>
    <mergeCell ref="E12:F12"/>
    <mergeCell ref="H12:H13"/>
    <mergeCell ref="I12:I13"/>
    <mergeCell ref="A13:A14"/>
    <mergeCell ref="B13:B14"/>
    <mergeCell ref="F13:F14"/>
    <mergeCell ref="B15:C15"/>
    <mergeCell ref="E15:F15"/>
    <mergeCell ref="H15:H16"/>
    <mergeCell ref="I15:I16"/>
    <mergeCell ref="A16:A17"/>
    <mergeCell ref="B16:B17"/>
    <mergeCell ref="F16:F17"/>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0" workbookViewId="0">
      <selection activeCell="N23" sqref="N23"/>
    </sheetView>
  </sheetViews>
  <sheetFormatPr defaultRowHeight="18.75" x14ac:dyDescent="0.4"/>
  <cols>
    <col min="1" max="1" width="14" customWidth="1"/>
  </cols>
  <sheetData>
    <row r="1" spans="1:9" ht="25.5" x14ac:dyDescent="0.4">
      <c r="A1" s="151" t="s">
        <v>79</v>
      </c>
      <c r="B1" s="151"/>
      <c r="C1" s="151"/>
      <c r="D1" s="151"/>
      <c r="E1" s="151"/>
      <c r="F1" s="151"/>
      <c r="G1" s="151"/>
      <c r="H1" s="151"/>
      <c r="I1" s="151"/>
    </row>
    <row r="2" spans="1:9" ht="33.75" customHeight="1" x14ac:dyDescent="0.4">
      <c r="A2" s="32" t="s">
        <v>80</v>
      </c>
      <c r="B2" s="155">
        <v>43799</v>
      </c>
      <c r="C2" s="153"/>
      <c r="D2" s="154"/>
      <c r="E2" s="32" t="s">
        <v>60</v>
      </c>
      <c r="F2" s="152" t="s">
        <v>82</v>
      </c>
      <c r="G2" s="153"/>
      <c r="H2" s="153"/>
      <c r="I2" s="154"/>
    </row>
    <row r="3" spans="1:9" ht="37.5" x14ac:dyDescent="0.4">
      <c r="A3" s="33" t="s">
        <v>61</v>
      </c>
      <c r="B3" s="148" t="s">
        <v>175</v>
      </c>
      <c r="C3" s="148"/>
      <c r="D3" s="148"/>
      <c r="E3" s="34" t="s">
        <v>62</v>
      </c>
      <c r="F3" s="147" t="s">
        <v>81</v>
      </c>
      <c r="G3" s="148"/>
      <c r="H3" s="148"/>
      <c r="I3" s="149"/>
    </row>
    <row r="4" spans="1:9" x14ac:dyDescent="0.4">
      <c r="D4" s="31"/>
    </row>
    <row r="5" spans="1:9" ht="30" customHeight="1" x14ac:dyDescent="0.4">
      <c r="A5" s="35" t="s">
        <v>63</v>
      </c>
      <c r="B5" s="147" t="s">
        <v>64</v>
      </c>
      <c r="C5" s="148"/>
      <c r="D5" s="148"/>
      <c r="E5" s="148"/>
      <c r="F5" s="149"/>
      <c r="G5" s="36" t="s">
        <v>65</v>
      </c>
      <c r="H5" s="150" t="s">
        <v>66</v>
      </c>
      <c r="I5" s="149"/>
    </row>
    <row r="6" spans="1:9" ht="30" customHeight="1" x14ac:dyDescent="0.4">
      <c r="A6" s="37" t="s">
        <v>78</v>
      </c>
      <c r="B6" s="141" t="s">
        <v>167</v>
      </c>
      <c r="C6" s="142"/>
      <c r="D6" s="39" t="s">
        <v>67</v>
      </c>
      <c r="E6" s="142" t="s">
        <v>148</v>
      </c>
      <c r="F6" s="143"/>
      <c r="G6" s="38"/>
      <c r="H6" s="133" t="s">
        <v>168</v>
      </c>
      <c r="I6" s="133" t="s">
        <v>171</v>
      </c>
    </row>
    <row r="7" spans="1:9" ht="30" customHeight="1" x14ac:dyDescent="0.4">
      <c r="A7" s="146" t="s">
        <v>83</v>
      </c>
      <c r="B7" s="144">
        <v>5</v>
      </c>
      <c r="C7" s="41">
        <v>3</v>
      </c>
      <c r="D7" s="41" t="s">
        <v>73</v>
      </c>
      <c r="E7" s="41">
        <v>0</v>
      </c>
      <c r="F7" s="139">
        <v>2</v>
      </c>
      <c r="G7" s="40"/>
      <c r="H7" s="136"/>
      <c r="I7" s="134"/>
    </row>
    <row r="8" spans="1:9" ht="30" customHeight="1" x14ac:dyDescent="0.4">
      <c r="A8" s="134"/>
      <c r="B8" s="145"/>
      <c r="C8" s="43">
        <v>2</v>
      </c>
      <c r="D8" s="43" t="s">
        <v>73</v>
      </c>
      <c r="E8" s="43">
        <v>2</v>
      </c>
      <c r="F8" s="140"/>
      <c r="G8" s="42"/>
      <c r="H8" s="44"/>
      <c r="I8" s="45"/>
    </row>
    <row r="9" spans="1:9" ht="30" customHeight="1" x14ac:dyDescent="0.4">
      <c r="A9" s="37" t="s">
        <v>70</v>
      </c>
      <c r="B9" s="141" t="s">
        <v>142</v>
      </c>
      <c r="C9" s="142"/>
      <c r="D9" s="39" t="s">
        <v>71</v>
      </c>
      <c r="E9" s="142" t="s">
        <v>143</v>
      </c>
      <c r="F9" s="143"/>
      <c r="G9" s="38"/>
      <c r="H9" s="133" t="s">
        <v>172</v>
      </c>
      <c r="I9" s="133" t="s">
        <v>173</v>
      </c>
    </row>
    <row r="10" spans="1:9" ht="30" customHeight="1" x14ac:dyDescent="0.4">
      <c r="A10" s="135" t="s">
        <v>84</v>
      </c>
      <c r="B10" s="144">
        <v>1</v>
      </c>
      <c r="C10" s="41">
        <v>0</v>
      </c>
      <c r="D10" s="41" t="s">
        <v>73</v>
      </c>
      <c r="E10" s="41">
        <v>0</v>
      </c>
      <c r="F10" s="139">
        <v>1</v>
      </c>
      <c r="G10" s="40"/>
      <c r="H10" s="136"/>
      <c r="I10" s="134"/>
    </row>
    <row r="11" spans="1:9" ht="30" customHeight="1" x14ac:dyDescent="0.4">
      <c r="A11" s="136"/>
      <c r="B11" s="145"/>
      <c r="C11" s="43">
        <v>1</v>
      </c>
      <c r="D11" s="43" t="s">
        <v>73</v>
      </c>
      <c r="E11" s="43">
        <v>1</v>
      </c>
      <c r="F11" s="140"/>
      <c r="G11" s="42"/>
      <c r="H11" s="44"/>
      <c r="I11" s="45"/>
    </row>
    <row r="12" spans="1:9" ht="30" customHeight="1" x14ac:dyDescent="0.4">
      <c r="A12" s="37" t="s">
        <v>74</v>
      </c>
      <c r="B12" s="141" t="s">
        <v>167</v>
      </c>
      <c r="C12" s="142"/>
      <c r="D12" s="39" t="s">
        <v>71</v>
      </c>
      <c r="E12" s="142" t="s">
        <v>165</v>
      </c>
      <c r="F12" s="143"/>
      <c r="G12" s="38"/>
      <c r="H12" s="133" t="s">
        <v>168</v>
      </c>
      <c r="I12" s="133" t="s">
        <v>171</v>
      </c>
    </row>
    <row r="13" spans="1:9" ht="30" customHeight="1" x14ac:dyDescent="0.4">
      <c r="A13" s="135" t="s">
        <v>85</v>
      </c>
      <c r="B13" s="144">
        <v>0</v>
      </c>
      <c r="C13" s="41">
        <v>0</v>
      </c>
      <c r="D13" s="41" t="s">
        <v>73</v>
      </c>
      <c r="E13" s="41">
        <v>3</v>
      </c>
      <c r="F13" s="139">
        <v>9</v>
      </c>
      <c r="G13" s="40"/>
      <c r="H13" s="136"/>
      <c r="I13" s="134"/>
    </row>
    <row r="14" spans="1:9" ht="30" customHeight="1" x14ac:dyDescent="0.4">
      <c r="A14" s="136"/>
      <c r="B14" s="145"/>
      <c r="C14" s="43">
        <v>0</v>
      </c>
      <c r="D14" s="43" t="s">
        <v>73</v>
      </c>
      <c r="E14" s="43">
        <v>6</v>
      </c>
      <c r="F14" s="140"/>
      <c r="G14" s="42"/>
      <c r="H14" s="44"/>
      <c r="I14" s="45"/>
    </row>
    <row r="15" spans="1:9" ht="30" customHeight="1" x14ac:dyDescent="0.4">
      <c r="A15" s="76" t="s">
        <v>92</v>
      </c>
      <c r="B15" s="156"/>
      <c r="C15" s="157"/>
      <c r="D15" s="77" t="s">
        <v>71</v>
      </c>
      <c r="E15" s="157"/>
      <c r="F15" s="158"/>
      <c r="G15" s="78"/>
      <c r="H15" s="159" t="s">
        <v>174</v>
      </c>
      <c r="I15" s="159"/>
    </row>
    <row r="16" spans="1:9" ht="30" customHeight="1" x14ac:dyDescent="0.4">
      <c r="A16" s="162" t="s">
        <v>86</v>
      </c>
      <c r="B16" s="163"/>
      <c r="C16" s="79"/>
      <c r="D16" s="79" t="s">
        <v>73</v>
      </c>
      <c r="E16" s="79"/>
      <c r="F16" s="165"/>
      <c r="G16" s="80"/>
      <c r="H16" s="160"/>
      <c r="I16" s="161"/>
    </row>
    <row r="17" spans="1:9" ht="30" customHeight="1" x14ac:dyDescent="0.4">
      <c r="A17" s="160"/>
      <c r="B17" s="164"/>
      <c r="C17" s="81"/>
      <c r="D17" s="81" t="s">
        <v>73</v>
      </c>
      <c r="E17" s="81"/>
      <c r="F17" s="166"/>
      <c r="G17" s="82"/>
      <c r="H17" s="83"/>
      <c r="I17" s="84"/>
    </row>
    <row r="18" spans="1:9" ht="30" customHeight="1" x14ac:dyDescent="0.4">
      <c r="A18" s="76" t="s">
        <v>93</v>
      </c>
      <c r="B18" s="156"/>
      <c r="C18" s="157"/>
      <c r="D18" s="77" t="s">
        <v>71</v>
      </c>
      <c r="E18" s="157"/>
      <c r="F18" s="158"/>
      <c r="G18" s="78"/>
      <c r="H18" s="159" t="s">
        <v>174</v>
      </c>
      <c r="I18" s="159"/>
    </row>
    <row r="19" spans="1:9" ht="30" customHeight="1" x14ac:dyDescent="0.4">
      <c r="A19" s="162" t="s">
        <v>87</v>
      </c>
      <c r="B19" s="163"/>
      <c r="C19" s="79"/>
      <c r="D19" s="79" t="s">
        <v>73</v>
      </c>
      <c r="E19" s="79"/>
      <c r="F19" s="165"/>
      <c r="G19" s="80"/>
      <c r="H19" s="160"/>
      <c r="I19" s="161"/>
    </row>
    <row r="20" spans="1:9" ht="30" customHeight="1" x14ac:dyDescent="0.4">
      <c r="A20" s="160"/>
      <c r="B20" s="164"/>
      <c r="C20" s="81"/>
      <c r="D20" s="81" t="s">
        <v>73</v>
      </c>
      <c r="E20" s="81"/>
      <c r="F20" s="166"/>
      <c r="G20" s="82"/>
      <c r="H20" s="83"/>
      <c r="I20" s="84"/>
    </row>
    <row r="21" spans="1:9" ht="30" customHeight="1" x14ac:dyDescent="0.4">
      <c r="A21" s="86" t="s">
        <v>94</v>
      </c>
      <c r="B21" s="156"/>
      <c r="C21" s="157"/>
      <c r="D21" s="77" t="s">
        <v>71</v>
      </c>
      <c r="E21" s="157"/>
      <c r="F21" s="158"/>
      <c r="G21" s="78"/>
      <c r="H21" s="159" t="s">
        <v>174</v>
      </c>
      <c r="I21" s="159"/>
    </row>
    <row r="22" spans="1:9" ht="30" customHeight="1" x14ac:dyDescent="0.4">
      <c r="A22" s="162" t="s">
        <v>88</v>
      </c>
      <c r="B22" s="163"/>
      <c r="C22" s="79"/>
      <c r="D22" s="79" t="s">
        <v>73</v>
      </c>
      <c r="E22" s="79"/>
      <c r="F22" s="165"/>
      <c r="G22" s="80"/>
      <c r="H22" s="160"/>
      <c r="I22" s="161"/>
    </row>
    <row r="23" spans="1:9" ht="30" customHeight="1" x14ac:dyDescent="0.4">
      <c r="A23" s="160"/>
      <c r="B23" s="164"/>
      <c r="C23" s="81"/>
      <c r="D23" s="81" t="s">
        <v>73</v>
      </c>
      <c r="E23" s="81"/>
      <c r="F23" s="166"/>
      <c r="G23" s="82"/>
      <c r="H23" s="83"/>
      <c r="I23" s="84"/>
    </row>
    <row r="24" spans="1:9" ht="30" customHeight="1" x14ac:dyDescent="0.4">
      <c r="A24" s="58"/>
      <c r="D24" s="31"/>
    </row>
    <row r="25" spans="1:9" x14ac:dyDescent="0.4">
      <c r="A25" s="46"/>
      <c r="D25" s="31"/>
    </row>
    <row r="26" spans="1:9" x14ac:dyDescent="0.4">
      <c r="A26" s="46"/>
      <c r="B26" s="47"/>
      <c r="D26" s="31"/>
    </row>
    <row r="27" spans="1:9" x14ac:dyDescent="0.4">
      <c r="A27" s="46"/>
      <c r="B27" s="47"/>
      <c r="D27" s="31"/>
    </row>
    <row r="28" spans="1:9" x14ac:dyDescent="0.4">
      <c r="A28" s="46"/>
      <c r="D28" s="31"/>
    </row>
    <row r="29" spans="1:9" x14ac:dyDescent="0.4">
      <c r="A29" s="46"/>
      <c r="D29" s="31"/>
    </row>
    <row r="30" spans="1:9" x14ac:dyDescent="0.4">
      <c r="D30" s="31"/>
    </row>
    <row r="31" spans="1:9" x14ac:dyDescent="0.4">
      <c r="D31" s="31"/>
    </row>
    <row r="32" spans="1:9" x14ac:dyDescent="0.4">
      <c r="D32" s="31"/>
    </row>
    <row r="33" spans="4:4" x14ac:dyDescent="0.4">
      <c r="D33" s="31"/>
    </row>
    <row r="34" spans="4:4" x14ac:dyDescent="0.4">
      <c r="D34" s="31"/>
    </row>
    <row r="35" spans="4:4" x14ac:dyDescent="0.4">
      <c r="D35" s="31"/>
    </row>
    <row r="36" spans="4:4" x14ac:dyDescent="0.4">
      <c r="D36" s="31"/>
    </row>
  </sheetData>
  <mergeCells count="49">
    <mergeCell ref="B5:F5"/>
    <mergeCell ref="H5:I5"/>
    <mergeCell ref="A1:I1"/>
    <mergeCell ref="B2:D2"/>
    <mergeCell ref="F2:I2"/>
    <mergeCell ref="B3:D3"/>
    <mergeCell ref="F3:I3"/>
    <mergeCell ref="B6:C6"/>
    <mergeCell ref="E6:F6"/>
    <mergeCell ref="H6:H7"/>
    <mergeCell ref="I6:I7"/>
    <mergeCell ref="A7:A8"/>
    <mergeCell ref="B7:B8"/>
    <mergeCell ref="F7:F8"/>
    <mergeCell ref="B9:C9"/>
    <mergeCell ref="E9:F9"/>
    <mergeCell ref="H9:H10"/>
    <mergeCell ref="I9:I10"/>
    <mergeCell ref="A10:A11"/>
    <mergeCell ref="B10:B11"/>
    <mergeCell ref="F10:F11"/>
    <mergeCell ref="B12:C12"/>
    <mergeCell ref="E12:F12"/>
    <mergeCell ref="H12:H13"/>
    <mergeCell ref="I12:I13"/>
    <mergeCell ref="A13:A14"/>
    <mergeCell ref="B13:B14"/>
    <mergeCell ref="F13:F14"/>
    <mergeCell ref="B15:C15"/>
    <mergeCell ref="E15:F15"/>
    <mergeCell ref="H15:H16"/>
    <mergeCell ref="I15:I16"/>
    <mergeCell ref="A16:A17"/>
    <mergeCell ref="B16:B17"/>
    <mergeCell ref="F16:F17"/>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s>
  <phoneticPr fontId="1"/>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N11" sqref="N11"/>
    </sheetView>
  </sheetViews>
  <sheetFormatPr defaultRowHeight="18.75" x14ac:dyDescent="0.4"/>
  <cols>
    <col min="1" max="1" width="14" customWidth="1"/>
  </cols>
  <sheetData>
    <row r="1" spans="1:9" ht="25.5" x14ac:dyDescent="0.4">
      <c r="A1" s="151" t="s">
        <v>79</v>
      </c>
      <c r="B1" s="151"/>
      <c r="C1" s="151"/>
      <c r="D1" s="151"/>
      <c r="E1" s="151"/>
      <c r="F1" s="151"/>
      <c r="G1" s="151"/>
      <c r="H1" s="151"/>
      <c r="I1" s="151"/>
    </row>
    <row r="2" spans="1:9" ht="33.75" customHeight="1" x14ac:dyDescent="0.4">
      <c r="A2" s="32" t="s">
        <v>80</v>
      </c>
      <c r="B2" s="155">
        <v>43813</v>
      </c>
      <c r="C2" s="153"/>
      <c r="D2" s="154"/>
      <c r="E2" s="32" t="s">
        <v>60</v>
      </c>
      <c r="F2" s="152" t="s">
        <v>82</v>
      </c>
      <c r="G2" s="153"/>
      <c r="H2" s="153"/>
      <c r="I2" s="154"/>
    </row>
    <row r="3" spans="1:9" ht="37.5" x14ac:dyDescent="0.4">
      <c r="A3" s="33" t="s">
        <v>61</v>
      </c>
      <c r="B3" s="148"/>
      <c r="C3" s="148"/>
      <c r="D3" s="148"/>
      <c r="E3" s="34" t="s">
        <v>62</v>
      </c>
      <c r="F3" s="147" t="s">
        <v>81</v>
      </c>
      <c r="G3" s="148"/>
      <c r="H3" s="148"/>
      <c r="I3" s="149"/>
    </row>
    <row r="4" spans="1:9" x14ac:dyDescent="0.4">
      <c r="D4" s="31"/>
    </row>
    <row r="5" spans="1:9" ht="30" customHeight="1" x14ac:dyDescent="0.4">
      <c r="A5" s="35" t="s">
        <v>63</v>
      </c>
      <c r="B5" s="147" t="s">
        <v>64</v>
      </c>
      <c r="C5" s="148"/>
      <c r="D5" s="148"/>
      <c r="E5" s="148"/>
      <c r="F5" s="149"/>
      <c r="G5" s="36" t="s">
        <v>65</v>
      </c>
      <c r="H5" s="150" t="s">
        <v>66</v>
      </c>
      <c r="I5" s="149"/>
    </row>
    <row r="6" spans="1:9" ht="30" customHeight="1" x14ac:dyDescent="0.4">
      <c r="A6" s="37" t="s">
        <v>78</v>
      </c>
      <c r="B6" s="141" t="s">
        <v>167</v>
      </c>
      <c r="C6" s="142"/>
      <c r="D6" s="39" t="s">
        <v>67</v>
      </c>
      <c r="E6" s="142" t="s">
        <v>143</v>
      </c>
      <c r="F6" s="143"/>
      <c r="G6" s="38"/>
      <c r="H6" s="133" t="s">
        <v>169</v>
      </c>
      <c r="I6" s="133" t="s">
        <v>182</v>
      </c>
    </row>
    <row r="7" spans="1:9" ht="30" customHeight="1" x14ac:dyDescent="0.4">
      <c r="A7" s="146" t="s">
        <v>83</v>
      </c>
      <c r="B7" s="144"/>
      <c r="C7" s="41"/>
      <c r="D7" s="41" t="s">
        <v>73</v>
      </c>
      <c r="E7" s="41"/>
      <c r="F7" s="139"/>
      <c r="G7" s="40"/>
      <c r="H7" s="136"/>
      <c r="I7" s="134"/>
    </row>
    <row r="8" spans="1:9" ht="30" customHeight="1" x14ac:dyDescent="0.4">
      <c r="A8" s="134"/>
      <c r="B8" s="145"/>
      <c r="C8" s="43"/>
      <c r="D8" s="43" t="s">
        <v>73</v>
      </c>
      <c r="E8" s="43"/>
      <c r="F8" s="140"/>
      <c r="G8" s="42"/>
      <c r="H8" s="44"/>
      <c r="I8" s="45"/>
    </row>
    <row r="9" spans="1:9" ht="30" customHeight="1" x14ac:dyDescent="0.4">
      <c r="A9" s="76" t="s">
        <v>177</v>
      </c>
      <c r="B9" s="156" t="s">
        <v>180</v>
      </c>
      <c r="C9" s="157"/>
      <c r="D9" s="77" t="s">
        <v>71</v>
      </c>
      <c r="E9" s="157" t="s">
        <v>181</v>
      </c>
      <c r="F9" s="158"/>
      <c r="G9" s="78"/>
      <c r="H9" s="159"/>
      <c r="I9" s="159" t="s">
        <v>176</v>
      </c>
    </row>
    <row r="10" spans="1:9" ht="30" customHeight="1" x14ac:dyDescent="0.4">
      <c r="A10" s="162" t="s">
        <v>84</v>
      </c>
      <c r="B10" s="163"/>
      <c r="C10" s="79"/>
      <c r="D10" s="79" t="s">
        <v>73</v>
      </c>
      <c r="E10" s="79"/>
      <c r="F10" s="165"/>
      <c r="G10" s="80"/>
      <c r="H10" s="160"/>
      <c r="I10" s="161"/>
    </row>
    <row r="11" spans="1:9" ht="30" customHeight="1" x14ac:dyDescent="0.4">
      <c r="A11" s="160"/>
      <c r="B11" s="164"/>
      <c r="C11" s="81"/>
      <c r="D11" s="81" t="s">
        <v>73</v>
      </c>
      <c r="E11" s="81"/>
      <c r="F11" s="166"/>
      <c r="G11" s="82"/>
      <c r="H11" s="83"/>
      <c r="I11" s="84"/>
    </row>
    <row r="12" spans="1:9" ht="30" customHeight="1" x14ac:dyDescent="0.4">
      <c r="A12" s="37" t="s">
        <v>178</v>
      </c>
      <c r="B12" s="141" t="s">
        <v>143</v>
      </c>
      <c r="C12" s="142"/>
      <c r="D12" s="39" t="s">
        <v>71</v>
      </c>
      <c r="E12" s="142" t="s">
        <v>165</v>
      </c>
      <c r="F12" s="143"/>
      <c r="G12" s="38"/>
      <c r="H12" s="133" t="s">
        <v>183</v>
      </c>
      <c r="I12" s="133" t="s">
        <v>184</v>
      </c>
    </row>
    <row r="13" spans="1:9" ht="30" customHeight="1" x14ac:dyDescent="0.4">
      <c r="A13" s="135" t="s">
        <v>185</v>
      </c>
      <c r="B13" s="144"/>
      <c r="C13" s="41"/>
      <c r="D13" s="41" t="s">
        <v>73</v>
      </c>
      <c r="E13" s="41"/>
      <c r="F13" s="139"/>
      <c r="G13" s="40"/>
      <c r="H13" s="136"/>
      <c r="I13" s="134"/>
    </row>
    <row r="14" spans="1:9" ht="30" customHeight="1" x14ac:dyDescent="0.4">
      <c r="A14" s="136"/>
      <c r="B14" s="145"/>
      <c r="C14" s="43"/>
      <c r="D14" s="43" t="s">
        <v>73</v>
      </c>
      <c r="E14" s="43"/>
      <c r="F14" s="140"/>
      <c r="G14" s="42"/>
      <c r="H14" s="44"/>
      <c r="I14" s="59"/>
    </row>
    <row r="15" spans="1:9" ht="30" customHeight="1" x14ac:dyDescent="0.4">
      <c r="A15" s="76" t="s">
        <v>92</v>
      </c>
      <c r="B15" s="156"/>
      <c r="C15" s="157"/>
      <c r="D15" s="77" t="s">
        <v>71</v>
      </c>
      <c r="E15" s="157"/>
      <c r="F15" s="158"/>
      <c r="G15" s="78"/>
      <c r="H15" s="159"/>
      <c r="I15" s="159" t="s">
        <v>95</v>
      </c>
    </row>
    <row r="16" spans="1:9" ht="30" customHeight="1" x14ac:dyDescent="0.4">
      <c r="A16" s="162" t="s">
        <v>186</v>
      </c>
      <c r="B16" s="163"/>
      <c r="C16" s="79"/>
      <c r="D16" s="79" t="s">
        <v>73</v>
      </c>
      <c r="E16" s="79"/>
      <c r="F16" s="165"/>
      <c r="G16" s="80"/>
      <c r="H16" s="160"/>
      <c r="I16" s="161"/>
    </row>
    <row r="17" spans="1:9" ht="30" customHeight="1" x14ac:dyDescent="0.4">
      <c r="A17" s="160"/>
      <c r="B17" s="164"/>
      <c r="C17" s="81"/>
      <c r="D17" s="81" t="s">
        <v>73</v>
      </c>
      <c r="E17" s="81"/>
      <c r="F17" s="166"/>
      <c r="G17" s="82"/>
      <c r="H17" s="83"/>
      <c r="I17" s="85"/>
    </row>
    <row r="18" spans="1:9" ht="30" customHeight="1" x14ac:dyDescent="0.4">
      <c r="A18" s="76" t="s">
        <v>93</v>
      </c>
      <c r="B18" s="156"/>
      <c r="C18" s="157"/>
      <c r="D18" s="77" t="s">
        <v>71</v>
      </c>
      <c r="E18" s="157"/>
      <c r="F18" s="158"/>
      <c r="G18" s="78"/>
      <c r="H18" s="159"/>
      <c r="I18" s="159" t="s">
        <v>95</v>
      </c>
    </row>
    <row r="19" spans="1:9" ht="30" customHeight="1" x14ac:dyDescent="0.4">
      <c r="A19" s="162" t="s">
        <v>87</v>
      </c>
      <c r="B19" s="163"/>
      <c r="C19" s="79"/>
      <c r="D19" s="79" t="s">
        <v>73</v>
      </c>
      <c r="E19" s="79"/>
      <c r="F19" s="165"/>
      <c r="G19" s="80"/>
      <c r="H19" s="160"/>
      <c r="I19" s="161"/>
    </row>
    <row r="20" spans="1:9" ht="30" customHeight="1" x14ac:dyDescent="0.4">
      <c r="A20" s="160"/>
      <c r="B20" s="164"/>
      <c r="C20" s="81"/>
      <c r="D20" s="81" t="s">
        <v>73</v>
      </c>
      <c r="E20" s="81"/>
      <c r="F20" s="166"/>
      <c r="G20" s="82"/>
      <c r="H20" s="83"/>
      <c r="I20" s="85"/>
    </row>
    <row r="21" spans="1:9" ht="30" customHeight="1" x14ac:dyDescent="0.4">
      <c r="A21" s="86" t="s">
        <v>94</v>
      </c>
      <c r="B21" s="156"/>
      <c r="C21" s="157"/>
      <c r="D21" s="77" t="s">
        <v>71</v>
      </c>
      <c r="E21" s="157"/>
      <c r="F21" s="158"/>
      <c r="G21" s="78"/>
      <c r="H21" s="159"/>
      <c r="I21" s="159" t="s">
        <v>95</v>
      </c>
    </row>
    <row r="22" spans="1:9" ht="30" customHeight="1" x14ac:dyDescent="0.4">
      <c r="A22" s="162" t="s">
        <v>88</v>
      </c>
      <c r="B22" s="163"/>
      <c r="C22" s="79"/>
      <c r="D22" s="79" t="s">
        <v>73</v>
      </c>
      <c r="E22" s="79"/>
      <c r="F22" s="165"/>
      <c r="G22" s="80"/>
      <c r="H22" s="160"/>
      <c r="I22" s="161"/>
    </row>
    <row r="23" spans="1:9" ht="30" customHeight="1" x14ac:dyDescent="0.4">
      <c r="A23" s="160"/>
      <c r="B23" s="164"/>
      <c r="C23" s="81"/>
      <c r="D23" s="81" t="s">
        <v>73</v>
      </c>
      <c r="E23" s="81"/>
      <c r="F23" s="166"/>
      <c r="G23" s="82"/>
      <c r="H23" s="83"/>
      <c r="I23" s="85"/>
    </row>
    <row r="24" spans="1:9" ht="30" customHeight="1" x14ac:dyDescent="0.4">
      <c r="A24" s="58"/>
      <c r="D24" s="31"/>
    </row>
    <row r="25" spans="1:9" x14ac:dyDescent="0.4">
      <c r="A25" s="46"/>
      <c r="D25" s="31"/>
    </row>
    <row r="26" spans="1:9" x14ac:dyDescent="0.4">
      <c r="A26" s="46"/>
      <c r="B26" s="47"/>
      <c r="D26" s="31"/>
    </row>
    <row r="27" spans="1:9" x14ac:dyDescent="0.4">
      <c r="A27" s="46"/>
      <c r="B27" s="47"/>
      <c r="D27" s="31"/>
    </row>
    <row r="28" spans="1:9" x14ac:dyDescent="0.4">
      <c r="A28" s="46"/>
      <c r="D28" s="31"/>
    </row>
    <row r="29" spans="1:9" x14ac:dyDescent="0.4">
      <c r="A29" s="46"/>
      <c r="D29" s="31"/>
    </row>
    <row r="30" spans="1:9" x14ac:dyDescent="0.4">
      <c r="D30" s="31"/>
    </row>
    <row r="31" spans="1:9" x14ac:dyDescent="0.4">
      <c r="D31" s="31"/>
    </row>
    <row r="32" spans="1:9" x14ac:dyDescent="0.4">
      <c r="D32" s="31"/>
    </row>
    <row r="33" spans="4:4" x14ac:dyDescent="0.4">
      <c r="D33" s="31"/>
    </row>
    <row r="34" spans="4:4" x14ac:dyDescent="0.4">
      <c r="D34" s="31"/>
    </row>
    <row r="35" spans="4:4" x14ac:dyDescent="0.4">
      <c r="D35" s="31"/>
    </row>
    <row r="36" spans="4:4" x14ac:dyDescent="0.4">
      <c r="D36" s="31"/>
    </row>
  </sheetData>
  <mergeCells count="49">
    <mergeCell ref="B5:F5"/>
    <mergeCell ref="H5:I5"/>
    <mergeCell ref="A1:I1"/>
    <mergeCell ref="B2:D2"/>
    <mergeCell ref="F2:I2"/>
    <mergeCell ref="B3:D3"/>
    <mergeCell ref="F3:I3"/>
    <mergeCell ref="B6:C6"/>
    <mergeCell ref="E6:F6"/>
    <mergeCell ref="H6:H7"/>
    <mergeCell ref="I6:I7"/>
    <mergeCell ref="A7:A8"/>
    <mergeCell ref="B7:B8"/>
    <mergeCell ref="F7:F8"/>
    <mergeCell ref="B9:C9"/>
    <mergeCell ref="E9:F9"/>
    <mergeCell ref="H9:H10"/>
    <mergeCell ref="I9:I10"/>
    <mergeCell ref="A10:A11"/>
    <mergeCell ref="B10:B11"/>
    <mergeCell ref="F10:F11"/>
    <mergeCell ref="B12:C12"/>
    <mergeCell ref="E12:F12"/>
    <mergeCell ref="H12:H13"/>
    <mergeCell ref="I12:I13"/>
    <mergeCell ref="A13:A14"/>
    <mergeCell ref="B13:B14"/>
    <mergeCell ref="F13:F14"/>
    <mergeCell ref="B15:C15"/>
    <mergeCell ref="E15:F15"/>
    <mergeCell ref="H15:H16"/>
    <mergeCell ref="I15:I16"/>
    <mergeCell ref="A16:A17"/>
    <mergeCell ref="B16:B17"/>
    <mergeCell ref="F16:F17"/>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s>
  <phoneticPr fontId="1"/>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9" workbookViewId="0">
      <selection activeCell="R26" sqref="R26"/>
    </sheetView>
  </sheetViews>
  <sheetFormatPr defaultRowHeight="18.75" x14ac:dyDescent="0.4"/>
  <cols>
    <col min="1" max="1" width="10" customWidth="1"/>
    <col min="2" max="12" width="5.625" customWidth="1"/>
    <col min="13" max="13" width="5.5" customWidth="1"/>
    <col min="14" max="14" width="8.875" customWidth="1"/>
  </cols>
  <sheetData>
    <row r="1" spans="1:14" ht="30" x14ac:dyDescent="0.4">
      <c r="A1" s="60"/>
      <c r="B1" s="61"/>
      <c r="C1" s="177" t="s">
        <v>96</v>
      </c>
      <c r="D1" s="177"/>
      <c r="E1" s="177"/>
      <c r="F1" s="177"/>
      <c r="G1" s="177"/>
      <c r="H1" s="177"/>
      <c r="I1" s="177"/>
      <c r="J1" s="177"/>
      <c r="K1" s="177"/>
      <c r="L1" s="61"/>
      <c r="M1" s="178"/>
      <c r="N1" s="178"/>
    </row>
    <row r="2" spans="1:14" x14ac:dyDescent="0.4">
      <c r="A2" s="60" t="s">
        <v>99</v>
      </c>
      <c r="B2" s="170">
        <v>2019</v>
      </c>
      <c r="C2" s="170"/>
      <c r="D2" s="64" t="s">
        <v>100</v>
      </c>
      <c r="E2" s="64"/>
      <c r="F2" s="64" t="s">
        <v>101</v>
      </c>
      <c r="G2" s="64"/>
      <c r="H2" s="64" t="s">
        <v>102</v>
      </c>
      <c r="I2" s="64"/>
      <c r="J2" s="64" t="s">
        <v>103</v>
      </c>
      <c r="K2" s="64"/>
      <c r="L2" s="64" t="s">
        <v>104</v>
      </c>
      <c r="M2" s="64" t="s">
        <v>105</v>
      </c>
      <c r="N2" s="61"/>
    </row>
    <row r="3" spans="1:14" x14ac:dyDescent="0.4">
      <c r="A3" s="60" t="s">
        <v>106</v>
      </c>
      <c r="B3" s="186"/>
      <c r="C3" s="148"/>
      <c r="D3" s="148"/>
      <c r="E3" s="148"/>
      <c r="F3" s="148"/>
      <c r="G3" s="148"/>
      <c r="H3" s="148"/>
      <c r="I3" s="148"/>
      <c r="J3" s="148"/>
      <c r="K3" s="148"/>
      <c r="L3" s="148"/>
      <c r="M3" s="61"/>
      <c r="N3" s="61"/>
    </row>
    <row r="4" spans="1:14" x14ac:dyDescent="0.4">
      <c r="A4" s="60" t="s">
        <v>107</v>
      </c>
      <c r="B4" s="61"/>
      <c r="C4" s="170"/>
      <c r="D4" s="170"/>
      <c r="E4" s="170"/>
      <c r="F4" s="170"/>
      <c r="G4" s="60" t="s">
        <v>108</v>
      </c>
      <c r="H4" s="170"/>
      <c r="I4" s="170"/>
      <c r="J4" s="170"/>
      <c r="K4" s="170"/>
      <c r="L4" s="61"/>
      <c r="M4" s="61"/>
      <c r="N4" s="61"/>
    </row>
    <row r="5" spans="1:14" x14ac:dyDescent="0.4">
      <c r="A5" s="60" t="s">
        <v>109</v>
      </c>
      <c r="B5" s="60" t="s">
        <v>110</v>
      </c>
      <c r="C5" s="61"/>
      <c r="D5" s="61"/>
      <c r="E5" s="170"/>
      <c r="F5" s="170"/>
      <c r="G5" s="65" t="s">
        <v>111</v>
      </c>
      <c r="H5" s="148"/>
      <c r="I5" s="148"/>
      <c r="J5" s="61"/>
      <c r="K5" s="61"/>
      <c r="L5" s="61"/>
      <c r="M5" s="61"/>
      <c r="N5" s="61"/>
    </row>
    <row r="6" spans="1:14" x14ac:dyDescent="0.4">
      <c r="A6" s="60"/>
      <c r="B6" s="60" t="s">
        <v>112</v>
      </c>
      <c r="C6" s="61"/>
      <c r="D6" s="61"/>
      <c r="E6" s="170"/>
      <c r="F6" s="170"/>
      <c r="G6" s="65" t="s">
        <v>128</v>
      </c>
      <c r="H6" s="170"/>
      <c r="I6" s="170"/>
      <c r="J6" s="61"/>
      <c r="K6" s="61"/>
      <c r="L6" s="61"/>
      <c r="M6" s="61"/>
      <c r="N6" s="61"/>
    </row>
    <row r="7" spans="1:14" x14ac:dyDescent="0.4">
      <c r="A7" s="60"/>
      <c r="B7" s="60" t="s">
        <v>113</v>
      </c>
      <c r="C7" s="61"/>
      <c r="D7" s="61"/>
      <c r="E7" s="170"/>
      <c r="F7" s="170"/>
      <c r="G7" s="66" t="s">
        <v>128</v>
      </c>
      <c r="H7" s="148"/>
      <c r="I7" s="148"/>
      <c r="J7" s="61"/>
      <c r="K7" s="61"/>
      <c r="L7" s="61"/>
      <c r="M7" s="61"/>
      <c r="N7" s="61"/>
    </row>
    <row r="8" spans="1:14" x14ac:dyDescent="0.4">
      <c r="A8" s="60"/>
      <c r="B8" s="60"/>
      <c r="C8" s="61"/>
      <c r="D8" s="61"/>
      <c r="E8" s="61"/>
      <c r="F8" s="61"/>
      <c r="G8" s="61"/>
      <c r="H8" s="61"/>
      <c r="I8" s="61"/>
      <c r="J8" s="61"/>
      <c r="K8" s="61"/>
      <c r="L8" s="61"/>
      <c r="M8" s="61"/>
      <c r="N8" s="61"/>
    </row>
    <row r="9" spans="1:14" x14ac:dyDescent="0.4">
      <c r="A9" s="178" t="s">
        <v>114</v>
      </c>
      <c r="B9" s="178"/>
      <c r="C9" s="170"/>
      <c r="D9" s="170"/>
      <c r="E9" s="170"/>
      <c r="F9" s="170"/>
      <c r="G9" s="170"/>
      <c r="H9" s="178" t="s">
        <v>115</v>
      </c>
      <c r="I9" s="178"/>
      <c r="J9" s="170"/>
      <c r="K9" s="170"/>
      <c r="L9" s="170"/>
      <c r="M9" s="170"/>
      <c r="N9" s="61"/>
    </row>
    <row r="10" spans="1:14" x14ac:dyDescent="0.4">
      <c r="A10" s="178" t="s">
        <v>116</v>
      </c>
      <c r="B10" s="178"/>
      <c r="C10" s="148"/>
      <c r="D10" s="148"/>
      <c r="E10" s="148"/>
      <c r="F10" s="148"/>
      <c r="G10" s="148"/>
      <c r="H10" s="178" t="s">
        <v>115</v>
      </c>
      <c r="I10" s="178"/>
      <c r="J10" s="170"/>
      <c r="K10" s="170"/>
      <c r="L10" s="170"/>
      <c r="M10" s="170"/>
      <c r="N10" s="61"/>
    </row>
    <row r="11" spans="1:14" x14ac:dyDescent="0.4">
      <c r="A11" s="60" t="s">
        <v>129</v>
      </c>
      <c r="B11" s="61"/>
      <c r="C11" s="61"/>
      <c r="D11" s="61"/>
      <c r="E11" s="61"/>
      <c r="F11" s="61"/>
      <c r="G11" s="61"/>
      <c r="H11" s="61"/>
      <c r="I11" s="61"/>
      <c r="J11" s="61"/>
      <c r="K11" s="61"/>
      <c r="L11" s="61"/>
      <c r="M11" s="61"/>
      <c r="N11" s="61"/>
    </row>
    <row r="12" spans="1:14" x14ac:dyDescent="0.4">
      <c r="A12" s="35"/>
      <c r="B12" s="182" t="s">
        <v>117</v>
      </c>
      <c r="C12" s="182"/>
      <c r="D12" s="182" t="s">
        <v>118</v>
      </c>
      <c r="E12" s="182"/>
      <c r="F12" s="182"/>
      <c r="G12" s="67" t="s">
        <v>119</v>
      </c>
      <c r="H12" s="182" t="s">
        <v>120</v>
      </c>
      <c r="I12" s="182"/>
      <c r="J12" s="182"/>
      <c r="K12" s="183" t="s">
        <v>121</v>
      </c>
      <c r="L12" s="184"/>
      <c r="M12" s="184"/>
      <c r="N12" s="185"/>
    </row>
    <row r="13" spans="1:14" x14ac:dyDescent="0.4">
      <c r="A13" s="35">
        <v>1</v>
      </c>
      <c r="B13" s="181"/>
      <c r="C13" s="181"/>
      <c r="D13" s="181"/>
      <c r="E13" s="181"/>
      <c r="F13" s="181"/>
      <c r="G13" s="68"/>
      <c r="H13" s="181"/>
      <c r="I13" s="181"/>
      <c r="J13" s="181"/>
      <c r="K13" s="147"/>
      <c r="L13" s="148"/>
      <c r="M13" s="148"/>
      <c r="N13" s="149"/>
    </row>
    <row r="14" spans="1:14" x14ac:dyDescent="0.4">
      <c r="A14" s="35">
        <v>2</v>
      </c>
      <c r="B14" s="181"/>
      <c r="C14" s="181"/>
      <c r="D14" s="181"/>
      <c r="E14" s="181"/>
      <c r="F14" s="181"/>
      <c r="G14" s="68"/>
      <c r="H14" s="181"/>
      <c r="I14" s="181"/>
      <c r="J14" s="181"/>
      <c r="K14" s="147"/>
      <c r="L14" s="148"/>
      <c r="M14" s="148"/>
      <c r="N14" s="149"/>
    </row>
    <row r="15" spans="1:14" x14ac:dyDescent="0.4">
      <c r="A15" s="35">
        <v>3</v>
      </c>
      <c r="B15" s="181"/>
      <c r="C15" s="181"/>
      <c r="D15" s="181"/>
      <c r="E15" s="181"/>
      <c r="F15" s="181"/>
      <c r="G15" s="68"/>
      <c r="H15" s="181"/>
      <c r="I15" s="181"/>
      <c r="J15" s="181"/>
      <c r="K15" s="147"/>
      <c r="L15" s="148"/>
      <c r="M15" s="148"/>
      <c r="N15" s="149"/>
    </row>
    <row r="16" spans="1:14" x14ac:dyDescent="0.4">
      <c r="A16" s="35">
        <v>4</v>
      </c>
      <c r="B16" s="181"/>
      <c r="C16" s="181"/>
      <c r="D16" s="181"/>
      <c r="E16" s="181"/>
      <c r="F16" s="181"/>
      <c r="G16" s="68"/>
      <c r="H16" s="181"/>
      <c r="I16" s="181"/>
      <c r="J16" s="181"/>
      <c r="K16" s="147"/>
      <c r="L16" s="148"/>
      <c r="M16" s="148"/>
      <c r="N16" s="149"/>
    </row>
    <row r="17" spans="1:14" x14ac:dyDescent="0.4">
      <c r="A17" s="60" t="s">
        <v>122</v>
      </c>
      <c r="B17" s="61"/>
      <c r="C17" s="61"/>
      <c r="D17" s="61"/>
      <c r="E17" s="61"/>
      <c r="F17" s="61"/>
      <c r="G17" s="61"/>
      <c r="H17" s="61"/>
      <c r="I17" s="61"/>
      <c r="J17" s="61"/>
      <c r="K17" s="61"/>
      <c r="L17" s="61"/>
      <c r="M17" s="61"/>
      <c r="N17" s="61"/>
    </row>
    <row r="18" spans="1:14" x14ac:dyDescent="0.4">
      <c r="A18" s="35"/>
      <c r="B18" s="182" t="s">
        <v>117</v>
      </c>
      <c r="C18" s="182"/>
      <c r="D18" s="182" t="s">
        <v>118</v>
      </c>
      <c r="E18" s="182"/>
      <c r="F18" s="182"/>
      <c r="G18" s="67" t="s">
        <v>119</v>
      </c>
      <c r="H18" s="182" t="s">
        <v>120</v>
      </c>
      <c r="I18" s="182"/>
      <c r="J18" s="182"/>
      <c r="K18" s="183" t="s">
        <v>121</v>
      </c>
      <c r="L18" s="184"/>
      <c r="M18" s="184"/>
      <c r="N18" s="185"/>
    </row>
    <row r="19" spans="1:14" x14ac:dyDescent="0.4">
      <c r="A19" s="35">
        <v>1</v>
      </c>
      <c r="B19" s="181"/>
      <c r="C19" s="181"/>
      <c r="D19" s="181"/>
      <c r="E19" s="181"/>
      <c r="F19" s="181"/>
      <c r="G19" s="68"/>
      <c r="H19" s="181"/>
      <c r="I19" s="181"/>
      <c r="J19" s="181"/>
      <c r="K19" s="147"/>
      <c r="L19" s="148"/>
      <c r="M19" s="148"/>
      <c r="N19" s="149"/>
    </row>
    <row r="20" spans="1:14" x14ac:dyDescent="0.4">
      <c r="A20" s="35">
        <v>2</v>
      </c>
      <c r="B20" s="181"/>
      <c r="C20" s="181"/>
      <c r="D20" s="181"/>
      <c r="E20" s="181"/>
      <c r="F20" s="181"/>
      <c r="G20" s="68"/>
      <c r="H20" s="181"/>
      <c r="I20" s="181"/>
      <c r="J20" s="181"/>
      <c r="K20" s="147"/>
      <c r="L20" s="148"/>
      <c r="M20" s="148"/>
      <c r="N20" s="149"/>
    </row>
    <row r="21" spans="1:14" x14ac:dyDescent="0.4">
      <c r="A21" s="35">
        <v>3</v>
      </c>
      <c r="B21" s="181"/>
      <c r="C21" s="181"/>
      <c r="D21" s="181"/>
      <c r="E21" s="181"/>
      <c r="F21" s="181"/>
      <c r="G21" s="68"/>
      <c r="H21" s="181"/>
      <c r="I21" s="181"/>
      <c r="J21" s="181"/>
      <c r="K21" s="147"/>
      <c r="L21" s="148"/>
      <c r="M21" s="148"/>
      <c r="N21" s="149"/>
    </row>
    <row r="22" spans="1:14" x14ac:dyDescent="0.4">
      <c r="A22" s="69" t="s">
        <v>123</v>
      </c>
      <c r="B22" s="61"/>
      <c r="C22" s="61"/>
      <c r="D22" s="61"/>
      <c r="E22" s="61"/>
      <c r="F22" s="61"/>
      <c r="G22" s="61"/>
      <c r="H22" s="61"/>
      <c r="I22" s="61"/>
      <c r="J22" s="61"/>
      <c r="K22" s="61"/>
      <c r="L22" s="61"/>
      <c r="M22" s="61"/>
      <c r="N22" s="61"/>
    </row>
    <row r="23" spans="1:14" x14ac:dyDescent="0.4">
      <c r="A23" s="175"/>
      <c r="B23" s="176"/>
      <c r="C23" s="176"/>
      <c r="D23" s="176"/>
      <c r="E23" s="176"/>
      <c r="F23" s="176"/>
      <c r="G23" s="176"/>
      <c r="H23" s="176"/>
      <c r="I23" s="176"/>
      <c r="J23" s="176"/>
      <c r="K23" s="176"/>
      <c r="L23" s="176"/>
      <c r="M23" s="176"/>
      <c r="N23" s="70"/>
    </row>
    <row r="24" spans="1:14" x14ac:dyDescent="0.4">
      <c r="A24" s="69" t="s">
        <v>124</v>
      </c>
      <c r="B24" s="61"/>
      <c r="C24" s="61"/>
      <c r="D24" s="61"/>
      <c r="E24" s="61"/>
      <c r="F24" s="61"/>
      <c r="G24" s="61"/>
      <c r="H24" s="61"/>
      <c r="I24" s="61"/>
      <c r="J24" s="61"/>
      <c r="K24" s="61"/>
      <c r="L24" s="61"/>
      <c r="M24" s="61"/>
      <c r="N24" s="61"/>
    </row>
    <row r="25" spans="1:14" x14ac:dyDescent="0.4">
      <c r="A25" s="60">
        <v>2019</v>
      </c>
      <c r="B25" s="61" t="s">
        <v>100</v>
      </c>
      <c r="C25" s="61"/>
      <c r="D25" s="61" t="s">
        <v>101</v>
      </c>
      <c r="E25" s="61"/>
      <c r="F25" s="61" t="s">
        <v>102</v>
      </c>
      <c r="G25" s="61"/>
      <c r="H25" s="61"/>
      <c r="I25" s="61"/>
      <c r="J25" s="61"/>
      <c r="K25" s="61"/>
      <c r="L25" s="61"/>
      <c r="M25" s="61"/>
      <c r="N25" s="61"/>
    </row>
    <row r="26" spans="1:14" x14ac:dyDescent="0.4">
      <c r="A26" s="60"/>
      <c r="B26" s="61"/>
      <c r="C26" s="61"/>
      <c r="D26" s="61"/>
      <c r="E26" s="61" t="s">
        <v>125</v>
      </c>
      <c r="F26" s="61"/>
      <c r="G26" s="170"/>
      <c r="H26" s="170"/>
      <c r="I26" s="170"/>
      <c r="J26" s="170"/>
      <c r="K26" s="170"/>
      <c r="L26" s="170"/>
      <c r="M26" s="61"/>
      <c r="N26" s="61"/>
    </row>
    <row r="27" spans="1:14" ht="30" x14ac:dyDescent="0.4">
      <c r="A27" s="60"/>
      <c r="B27" s="61"/>
      <c r="C27" s="177" t="s">
        <v>126</v>
      </c>
      <c r="D27" s="177"/>
      <c r="E27" s="177"/>
      <c r="F27" s="177"/>
      <c r="G27" s="177"/>
      <c r="H27" s="177"/>
      <c r="I27" s="177"/>
      <c r="J27" s="177"/>
      <c r="K27" s="177"/>
      <c r="L27" s="61"/>
      <c r="M27" s="178"/>
      <c r="N27" s="178"/>
    </row>
    <row r="28" spans="1:14" ht="24" x14ac:dyDescent="0.4">
      <c r="A28" s="60" t="s">
        <v>97</v>
      </c>
      <c r="B28" s="179"/>
      <c r="C28" s="179"/>
      <c r="D28" s="179"/>
      <c r="E28" s="179"/>
      <c r="F28" s="179"/>
      <c r="G28" s="179"/>
      <c r="H28" s="62" t="s">
        <v>98</v>
      </c>
      <c r="I28" s="62"/>
      <c r="J28" s="63"/>
      <c r="K28" s="180"/>
      <c r="L28" s="180"/>
      <c r="M28" s="180"/>
      <c r="N28" s="180"/>
    </row>
    <row r="29" spans="1:14" x14ac:dyDescent="0.4">
      <c r="A29" s="60" t="s">
        <v>99</v>
      </c>
      <c r="B29" s="148">
        <v>2019</v>
      </c>
      <c r="C29" s="148"/>
      <c r="D29" s="71" t="s">
        <v>100</v>
      </c>
      <c r="E29" s="71"/>
      <c r="F29" s="71" t="s">
        <v>101</v>
      </c>
      <c r="G29" s="71"/>
      <c r="H29" s="71" t="s">
        <v>102</v>
      </c>
      <c r="I29" s="71"/>
      <c r="J29" s="71" t="s">
        <v>103</v>
      </c>
      <c r="K29" s="71"/>
      <c r="L29" s="71" t="s">
        <v>104</v>
      </c>
      <c r="M29" s="71" t="s">
        <v>105</v>
      </c>
      <c r="N29" s="61"/>
    </row>
    <row r="30" spans="1:14" x14ac:dyDescent="0.4">
      <c r="A30" s="60" t="s">
        <v>106</v>
      </c>
      <c r="B30" s="148"/>
      <c r="C30" s="148"/>
      <c r="D30" s="148"/>
      <c r="E30" s="148"/>
      <c r="F30" s="148"/>
      <c r="G30" s="148"/>
      <c r="H30" s="148"/>
      <c r="I30" s="148"/>
      <c r="J30" s="148"/>
      <c r="K30" s="148"/>
      <c r="L30" s="148"/>
      <c r="M30" s="61"/>
      <c r="N30" s="61"/>
    </row>
    <row r="31" spans="1:14" x14ac:dyDescent="0.4">
      <c r="A31" s="60" t="s">
        <v>107</v>
      </c>
      <c r="B31" s="61"/>
      <c r="C31" s="170"/>
      <c r="D31" s="170"/>
      <c r="E31" s="170"/>
      <c r="F31" s="170"/>
      <c r="G31" s="60" t="s">
        <v>108</v>
      </c>
      <c r="H31" s="170"/>
      <c r="I31" s="170"/>
      <c r="J31" s="170"/>
      <c r="K31" s="170"/>
      <c r="L31" s="61"/>
      <c r="M31" s="61"/>
      <c r="N31" s="61"/>
    </row>
    <row r="32" spans="1:14" x14ac:dyDescent="0.4">
      <c r="A32" s="60"/>
      <c r="B32" s="61"/>
      <c r="C32" s="72"/>
      <c r="D32" s="72"/>
      <c r="E32" s="72"/>
      <c r="F32" s="72"/>
      <c r="G32" s="60"/>
      <c r="H32" s="72"/>
      <c r="I32" s="72"/>
      <c r="J32" s="72"/>
      <c r="K32" s="72"/>
      <c r="L32" s="61"/>
      <c r="M32" s="61"/>
      <c r="N32" s="61"/>
    </row>
    <row r="33" spans="1:14" x14ac:dyDescent="0.4">
      <c r="A33" s="171" t="s">
        <v>127</v>
      </c>
      <c r="B33" s="171"/>
      <c r="C33" s="171"/>
      <c r="D33" s="171"/>
      <c r="E33" s="171"/>
      <c r="F33" s="171"/>
      <c r="G33" s="171"/>
      <c r="H33" s="72"/>
      <c r="I33" s="72"/>
      <c r="J33" s="72"/>
      <c r="K33" s="72"/>
      <c r="L33" s="61"/>
      <c r="M33" s="61"/>
      <c r="N33" s="61"/>
    </row>
    <row r="34" spans="1:14" x14ac:dyDescent="0.4">
      <c r="A34" s="172"/>
      <c r="B34" s="173"/>
      <c r="C34" s="173"/>
      <c r="D34" s="173"/>
      <c r="E34" s="173"/>
      <c r="F34" s="173"/>
      <c r="G34" s="173"/>
      <c r="H34" s="173"/>
      <c r="I34" s="173"/>
      <c r="J34" s="173"/>
      <c r="K34" s="173"/>
      <c r="L34" s="173"/>
      <c r="M34" s="173"/>
      <c r="N34" s="174"/>
    </row>
    <row r="35" spans="1:14" x14ac:dyDescent="0.4">
      <c r="A35" s="167"/>
      <c r="B35" s="168"/>
      <c r="C35" s="168"/>
      <c r="D35" s="168"/>
      <c r="E35" s="168"/>
      <c r="F35" s="168"/>
      <c r="G35" s="168"/>
      <c r="H35" s="168"/>
      <c r="I35" s="168"/>
      <c r="J35" s="168"/>
      <c r="K35" s="168"/>
      <c r="L35" s="168"/>
      <c r="M35" s="168"/>
      <c r="N35" s="169"/>
    </row>
    <row r="36" spans="1:14" x14ac:dyDescent="0.4">
      <c r="A36" s="69" t="s">
        <v>124</v>
      </c>
      <c r="B36" s="61"/>
      <c r="C36" s="61"/>
      <c r="D36" s="61"/>
      <c r="E36" s="61"/>
      <c r="F36" s="61"/>
      <c r="G36" s="61"/>
      <c r="H36" s="61"/>
      <c r="I36" s="61"/>
      <c r="J36" s="61"/>
      <c r="K36" s="61"/>
      <c r="L36" s="61"/>
      <c r="M36" s="61"/>
      <c r="N36" s="61"/>
    </row>
    <row r="37" spans="1:14" x14ac:dyDescent="0.4">
      <c r="A37" s="60">
        <v>2019</v>
      </c>
      <c r="B37" s="61" t="s">
        <v>100</v>
      </c>
      <c r="C37" s="61"/>
      <c r="D37" s="61" t="s">
        <v>101</v>
      </c>
      <c r="E37" s="61"/>
      <c r="F37" s="61" t="s">
        <v>102</v>
      </c>
      <c r="G37" s="61"/>
      <c r="H37" s="61"/>
      <c r="I37" s="61"/>
      <c r="J37" s="61"/>
      <c r="K37" s="61"/>
      <c r="L37" s="61"/>
      <c r="M37" s="61"/>
      <c r="N37" s="61"/>
    </row>
    <row r="38" spans="1:14" x14ac:dyDescent="0.4">
      <c r="A38" s="60"/>
      <c r="B38" s="61"/>
      <c r="C38" s="61"/>
      <c r="D38" s="61"/>
      <c r="E38" s="61" t="s">
        <v>125</v>
      </c>
      <c r="F38" s="61"/>
      <c r="G38" s="170"/>
      <c r="H38" s="170"/>
      <c r="I38" s="170"/>
      <c r="J38" s="170"/>
      <c r="K38" s="170"/>
      <c r="L38" s="170"/>
      <c r="M38" s="61"/>
      <c r="N38" s="61"/>
    </row>
    <row r="39" spans="1:14" x14ac:dyDescent="0.4">
      <c r="A39" s="60"/>
      <c r="B39" s="61"/>
      <c r="C39" s="61"/>
      <c r="D39" s="61"/>
      <c r="E39" s="61"/>
      <c r="F39" s="61"/>
      <c r="G39" s="61"/>
      <c r="H39" s="61"/>
      <c r="I39" s="61"/>
      <c r="J39" s="61"/>
      <c r="K39" s="61"/>
      <c r="L39" s="61"/>
      <c r="M39" s="61"/>
      <c r="N39" s="61"/>
    </row>
    <row r="40" spans="1:14" x14ac:dyDescent="0.4">
      <c r="A40" s="60"/>
      <c r="B40" s="61"/>
      <c r="C40" s="61"/>
      <c r="D40" s="61"/>
      <c r="E40" s="61"/>
      <c r="F40" s="61"/>
      <c r="G40" s="61"/>
      <c r="H40" s="61"/>
      <c r="I40" s="61"/>
      <c r="J40" s="61"/>
      <c r="K40" s="61"/>
      <c r="L40" s="61"/>
      <c r="M40" s="61"/>
      <c r="N40" s="61"/>
    </row>
  </sheetData>
  <mergeCells count="70">
    <mergeCell ref="C1:K1"/>
    <mergeCell ref="M1:N1"/>
    <mergeCell ref="B2:C2"/>
    <mergeCell ref="B3:L3"/>
    <mergeCell ref="J9:M9"/>
    <mergeCell ref="C4:F4"/>
    <mergeCell ref="H4:K4"/>
    <mergeCell ref="E5:F5"/>
    <mergeCell ref="H5:I5"/>
    <mergeCell ref="E6:F6"/>
    <mergeCell ref="H6:I6"/>
    <mergeCell ref="E7:F7"/>
    <mergeCell ref="H7:I7"/>
    <mergeCell ref="A9:B9"/>
    <mergeCell ref="C9:G9"/>
    <mergeCell ref="H9:I9"/>
    <mergeCell ref="A10:B10"/>
    <mergeCell ref="C10:G10"/>
    <mergeCell ref="H10:I10"/>
    <mergeCell ref="J10:M10"/>
    <mergeCell ref="B12:C12"/>
    <mergeCell ref="D12:F12"/>
    <mergeCell ref="H12:J12"/>
    <mergeCell ref="K12:N12"/>
    <mergeCell ref="B13:C13"/>
    <mergeCell ref="D13:F13"/>
    <mergeCell ref="H13:J13"/>
    <mergeCell ref="B14:C14"/>
    <mergeCell ref="D14:F14"/>
    <mergeCell ref="H14:J14"/>
    <mergeCell ref="B15:C15"/>
    <mergeCell ref="D15:F15"/>
    <mergeCell ref="H15:J15"/>
    <mergeCell ref="B16:C16"/>
    <mergeCell ref="D16:F16"/>
    <mergeCell ref="H16:J16"/>
    <mergeCell ref="B18:C18"/>
    <mergeCell ref="D18:F18"/>
    <mergeCell ref="H18:J18"/>
    <mergeCell ref="K18:N18"/>
    <mergeCell ref="B19:C19"/>
    <mergeCell ref="D19:F19"/>
    <mergeCell ref="H19:J19"/>
    <mergeCell ref="K19:N19"/>
    <mergeCell ref="B28:G28"/>
    <mergeCell ref="K28:N28"/>
    <mergeCell ref="B20:C20"/>
    <mergeCell ref="D20:F20"/>
    <mergeCell ref="H20:J20"/>
    <mergeCell ref="B21:C21"/>
    <mergeCell ref="D21:F21"/>
    <mergeCell ref="H21:J21"/>
    <mergeCell ref="K20:N20"/>
    <mergeCell ref="K21:N21"/>
    <mergeCell ref="A35:N35"/>
    <mergeCell ref="G38:L38"/>
    <mergeCell ref="K13:N13"/>
    <mergeCell ref="K14:N14"/>
    <mergeCell ref="K15:N15"/>
    <mergeCell ref="K16:N16"/>
    <mergeCell ref="B29:C29"/>
    <mergeCell ref="B30:L30"/>
    <mergeCell ref="C31:F31"/>
    <mergeCell ref="H31:K31"/>
    <mergeCell ref="A33:G33"/>
    <mergeCell ref="A34:N34"/>
    <mergeCell ref="A23:M23"/>
    <mergeCell ref="G26:L26"/>
    <mergeCell ref="C27:K27"/>
    <mergeCell ref="M27:N27"/>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大会要項</vt:lpstr>
      <vt:lpstr>成績表</vt:lpstr>
      <vt:lpstr>組合せ</vt:lpstr>
      <vt:lpstr>試合結果報告　11.09</vt:lpstr>
      <vt:lpstr>試合結果報告　11.16</vt:lpstr>
      <vt:lpstr>試合結果報告　11.30</vt:lpstr>
      <vt:lpstr>試合結果報告　12.14</vt:lpstr>
      <vt:lpstr>審判報告書</vt:lpstr>
      <vt:lpstr>Sheet5</vt:lpstr>
      <vt:lpstr>成績表!Print_Area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三澤　厚司</dc:creator>
  <cp:lastModifiedBy>三澤　厚司</cp:lastModifiedBy>
  <cp:lastPrinted>2019-11-12T07:19:09Z</cp:lastPrinted>
  <dcterms:created xsi:type="dcterms:W3CDTF">2019-10-28T05:20:37Z</dcterms:created>
  <dcterms:modified xsi:type="dcterms:W3CDTF">2019-12-04T01:20:26Z</dcterms:modified>
</cp:coreProperties>
</file>